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showInkAnnotation="0" codeName="ThisWorkbook" defaultThemeVersion="124226"/>
  <mc:AlternateContent xmlns:mc="http://schemas.openxmlformats.org/markup-compatibility/2006">
    <mc:Choice Requires="x15">
      <x15ac:absPath xmlns:x15ac="http://schemas.microsoft.com/office/spreadsheetml/2010/11/ac" url="C:\Users\katri\Desktop\Tennis\1 Nieuw seizoen\"/>
    </mc:Choice>
  </mc:AlternateContent>
  <xr:revisionPtr revIDLastSave="0" documentId="13_ncr:1_{672CD642-59EB-4DAB-93BB-C27265F0D425}" xr6:coauthVersionLast="47" xr6:coauthVersionMax="47" xr10:uidLastSave="{00000000-0000-0000-0000-000000000000}"/>
  <workbookProtection workbookAlgorithmName="SHA-512" workbookHashValue="QKSac+Gqh9Eyis4gW5NoqRzUw1Vk5ZbyW32Ph4IMiexa8UrTGbUJGmAarj6gehVS/d1irGYrjScT3WpIrW15OQ==" workbookSaltValue="2TMM8CG2FjfJGV+c9+aOeQ==" workbookSpinCount="100000" lockStructure="1"/>
  <bookViews>
    <workbookView xWindow="-120" yWindow="-120" windowWidth="20730" windowHeight="11160" xr2:uid="{00000000-000D-0000-FFFF-FFFF00000000}"/>
  </bookViews>
  <sheets>
    <sheet name="Inschrijvingsformulier" sheetId="1" r:id="rId1"/>
    <sheet name="Drop" sheetId="2" state="hidden" r:id="rId2"/>
    <sheet name="Sheet3" sheetId="3" state="hidden" r:id="rId3"/>
  </sheets>
  <definedNames>
    <definedName name="_xlnm._FilterDatabase" localSheetId="1" hidden="1">Drop!#REF!</definedName>
    <definedName name="adres" localSheetId="0">Inschrijvingsformulier!$B$18</definedName>
    <definedName name="_xlnm.Print_Area" localSheetId="0">Inschrijvingsformulier!$A$1:$K$113</definedName>
    <definedName name="Check1" localSheetId="0">Inschrijvingsformulier!$B$97</definedName>
    <definedName name="Check2" localSheetId="0">Inschrijvingsformulier!$A$108</definedName>
    <definedName name="datum" localSheetId="0">Inschrijvingsformulier!#REF!</definedName>
    <definedName name="gemeente" localSheetId="0">Inschrijvingsformulier!$F$19</definedName>
    <definedName name="huisnr" localSheetId="0">Inschrijvingsformulier!$I$18</definedName>
    <definedName name="Naam" localSheetId="0">Inschrijvingsformulier!#REF!</definedName>
    <definedName name="postnr" localSheetId="0">Inschrijvingsformulier!$B$19</definedName>
    <definedName name="Text44" localSheetId="0">Inschrijvingsformulier!$A$107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5" i="1" l="1"/>
  <c r="B84" i="1"/>
  <c r="B83" i="1"/>
  <c r="B82" i="1"/>
  <c r="B81" i="1"/>
  <c r="B80" i="1"/>
  <c r="B79" i="1"/>
  <c r="B78" i="1"/>
  <c r="A68" i="1"/>
  <c r="K1" i="1"/>
  <c r="I84" i="1"/>
  <c r="I83" i="1"/>
  <c r="I82" i="1"/>
  <c r="I81" i="1"/>
  <c r="I80" i="1"/>
  <c r="I79" i="1"/>
  <c r="I78" i="1"/>
  <c r="I85" i="1"/>
  <c r="I68" i="1"/>
  <c r="A67" i="1"/>
  <c r="H85" i="1"/>
  <c r="H84" i="1"/>
  <c r="H83" i="1"/>
  <c r="H82" i="1"/>
  <c r="H81" i="1"/>
  <c r="H80" i="1"/>
  <c r="H79" i="1"/>
  <c r="H78" i="1"/>
  <c r="I67" i="1"/>
  <c r="A71" i="1"/>
  <c r="A70" i="1"/>
  <c r="A69" i="1"/>
  <c r="E78" i="1" l="1"/>
  <c r="E79" i="1"/>
  <c r="E81" i="1"/>
  <c r="E82" i="1"/>
  <c r="E83" i="1"/>
  <c r="E84" i="1"/>
  <c r="E85" i="1"/>
  <c r="J85" i="1" s="1"/>
  <c r="J83" i="1" l="1"/>
  <c r="J84" i="1"/>
  <c r="J82" i="1"/>
  <c r="J79" i="1"/>
  <c r="J81" i="1"/>
  <c r="J78" i="1"/>
  <c r="E80" i="1"/>
  <c r="J80" i="1" s="1"/>
  <c r="J8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Katrin</author>
  </authors>
  <commentList>
    <comment ref="C18" authorId="0" shapeId="0" xr:uid="{00000000-0006-0000-0000-000001000000}">
      <text>
        <r>
          <rPr>
            <b/>
            <sz val="9"/>
            <color indexed="81"/>
            <rFont val="Tahoma"/>
            <family val="2"/>
          </rPr>
          <t>dd/mm/jjjj</t>
        </r>
        <r>
          <rPr>
            <sz val="9"/>
            <color indexed="81"/>
            <rFont val="Tahoma"/>
            <family val="2"/>
          </rPr>
          <t xml:space="preserve">
</t>
        </r>
      </text>
    </comment>
    <comment ref="F18" authorId="0" shapeId="0" xr:uid="{00000000-0006-0000-0000-000002000000}">
      <text>
        <r>
          <rPr>
            <b/>
            <sz val="9"/>
            <color indexed="81"/>
            <rFont val="Tahoma"/>
            <family val="2"/>
          </rPr>
          <t>0xxx/xxxxxx</t>
        </r>
        <r>
          <rPr>
            <sz val="9"/>
            <color indexed="81"/>
            <rFont val="Tahoma"/>
            <family val="2"/>
          </rPr>
          <t xml:space="preserve">
</t>
        </r>
      </text>
    </comment>
    <comment ref="I18" authorId="0" shapeId="0" xr:uid="{00000000-0006-0000-0000-000003000000}">
      <text>
        <r>
          <rPr>
            <b/>
            <sz val="9"/>
            <color indexed="81"/>
            <rFont val="Tahoma"/>
            <family val="2"/>
          </rPr>
          <t>03/xxxxxx</t>
        </r>
        <r>
          <rPr>
            <sz val="9"/>
            <color indexed="81"/>
            <rFont val="Tahoma"/>
            <family val="2"/>
          </rPr>
          <t xml:space="preserve">
</t>
        </r>
      </text>
    </comment>
  </commentList>
</comments>
</file>

<file path=xl/sharedStrings.xml><?xml version="1.0" encoding="utf-8"?>
<sst xmlns="http://schemas.openxmlformats.org/spreadsheetml/2006/main" count="352" uniqueCount="229">
  <si>
    <t>Beste (nieuwe) leden,</t>
  </si>
  <si>
    <t>Het inschrijvingsformulier bestaat uit 3 delen :</t>
  </si>
  <si>
    <t>(lees ook het document “Info inschrijving” in bijlage)</t>
  </si>
  <si>
    <t>(lees ook het document “Info clubhuisuitbating” in bijlage)</t>
  </si>
  <si>
    <t>Gelieve onderstaand document in te vullen. Gebruik de ‘tab’-toets om naar een volgend veld te gaan.</t>
  </si>
  <si>
    <t xml:space="preserve">DEEL 1 : </t>
  </si>
  <si>
    <t>algemene gegevens, zoals adres, leden (allen wonend op hetzelfde adres),...</t>
  </si>
  <si>
    <t xml:space="preserve">DEEL 2 : </t>
  </si>
  <si>
    <t>bedragen van lidgelden, afkoop toogdiensten, aansluiting Tennis Vlaanderen.</t>
  </si>
  <si>
    <t xml:space="preserve">DEEL 3 : </t>
  </si>
  <si>
    <t xml:space="preserve">voorkeuren voor tooguitbating. Wij proberen in de mate van mogelijk, rekening te houden met jullie voorkeuren. </t>
  </si>
  <si>
    <t>DEEL 1 : Algemene gegevens</t>
  </si>
  <si>
    <t>Adres:</t>
  </si>
  <si>
    <t>Postnr:</t>
  </si>
  <si>
    <t>nr:</t>
  </si>
  <si>
    <t>Gemeente:</t>
  </si>
  <si>
    <t>Lid 1</t>
  </si>
  <si>
    <t>Zwijndrecht</t>
  </si>
  <si>
    <t>Antwerpen</t>
  </si>
  <si>
    <t>Meer</t>
  </si>
  <si>
    <t>Burcht</t>
  </si>
  <si>
    <t>Zoersel</t>
  </si>
  <si>
    <t>Halle</t>
  </si>
  <si>
    <t>Pulle</t>
  </si>
  <si>
    <t>Zandhoven</t>
  </si>
  <si>
    <t>Pulderbos</t>
  </si>
  <si>
    <t>Viersel</t>
  </si>
  <si>
    <t>Massenhoven</t>
  </si>
  <si>
    <t>Wuustwezel</t>
  </si>
  <si>
    <t>Loenhout</t>
  </si>
  <si>
    <t>Wommelgem</t>
  </si>
  <si>
    <t>Willebroek</t>
  </si>
  <si>
    <t>Tisselt</t>
  </si>
  <si>
    <t>Heindonk</t>
  </si>
  <si>
    <t>Blaasveld</t>
  </si>
  <si>
    <t>Wijnegem</t>
  </si>
  <si>
    <t>Zoerle Parwijs</t>
  </si>
  <si>
    <t>Westerlo</t>
  </si>
  <si>
    <t>Tongerlo</t>
  </si>
  <si>
    <t>Oevel</t>
  </si>
  <si>
    <t>Vosselaar</t>
  </si>
  <si>
    <t>Vorselaar</t>
  </si>
  <si>
    <t>Turnhout</t>
  </si>
  <si>
    <t>Stabroek</t>
  </si>
  <si>
    <t>Hoevenen</t>
  </si>
  <si>
    <t>Onze Lieve Vrouw Waver</t>
  </si>
  <si>
    <t>Sint Katelijne Waver</t>
  </si>
  <si>
    <t>Schoten</t>
  </si>
  <si>
    <t>Schilde</t>
  </si>
  <si>
    <t>S Gravenwezel</t>
  </si>
  <si>
    <t>Schelle</t>
  </si>
  <si>
    <t>Terhagen</t>
  </si>
  <si>
    <t>Rumst</t>
  </si>
  <si>
    <t>Reet</t>
  </si>
  <si>
    <t>Rijkevorsel</t>
  </si>
  <si>
    <t>Retie</t>
  </si>
  <si>
    <t>Poppel</t>
  </si>
  <si>
    <t>Ravels</t>
  </si>
  <si>
    <t>Weelde</t>
  </si>
  <si>
    <t>Ranst</t>
  </si>
  <si>
    <t>Oelegem</t>
  </si>
  <si>
    <t>Emblem</t>
  </si>
  <si>
    <t>Broechem</t>
  </si>
  <si>
    <t>Sint Amands</t>
  </si>
  <si>
    <t>Oppuurs</t>
  </si>
  <si>
    <t>Lippelo</t>
  </si>
  <si>
    <t>Ruisbroek</t>
  </si>
  <si>
    <t>Puurs</t>
  </si>
  <si>
    <t>Liezele</t>
  </si>
  <si>
    <t>Breendonk</t>
  </si>
  <si>
    <t>Putte</t>
  </si>
  <si>
    <t>Beerzel</t>
  </si>
  <si>
    <t>Oud Turnhout</t>
  </si>
  <si>
    <t>Olen</t>
  </si>
  <si>
    <t>Nijlen</t>
  </si>
  <si>
    <t>Kessel</t>
  </si>
  <si>
    <t>Bevel</t>
  </si>
  <si>
    <t>Niel</t>
  </si>
  <si>
    <t>Mortsel</t>
  </si>
  <si>
    <t>Mol</t>
  </si>
  <si>
    <t>Merksplas</t>
  </si>
  <si>
    <t>Meerhout</t>
  </si>
  <si>
    <t>Muizen</t>
  </si>
  <si>
    <t>Mechelen</t>
  </si>
  <si>
    <t>Leest</t>
  </si>
  <si>
    <t>Hombeek</t>
  </si>
  <si>
    <t>Heffen</t>
  </si>
  <si>
    <t>Walem</t>
  </si>
  <si>
    <t>Westmalle</t>
  </si>
  <si>
    <t>Malle</t>
  </si>
  <si>
    <t>Oostmalle</t>
  </si>
  <si>
    <t>Lint</t>
  </si>
  <si>
    <t>Wechelderzande</t>
  </si>
  <si>
    <t>Lille</t>
  </si>
  <si>
    <t>Poederlee</t>
  </si>
  <si>
    <t>Gierle</t>
  </si>
  <si>
    <t>Lier</t>
  </si>
  <si>
    <t>Koningshooikt</t>
  </si>
  <si>
    <t>Veerle</t>
  </si>
  <si>
    <t>Varendonk</t>
  </si>
  <si>
    <t>Vorst</t>
  </si>
  <si>
    <t>Eindhout</t>
  </si>
  <si>
    <t>Waarloos</t>
  </si>
  <si>
    <t>Kontich</t>
  </si>
  <si>
    <t>Tielen</t>
  </si>
  <si>
    <t>Kasterlee</t>
  </si>
  <si>
    <t>Lichtaart</t>
  </si>
  <si>
    <t>Kapellen</t>
  </si>
  <si>
    <t>Kalmthout</t>
  </si>
  <si>
    <t>Westmeerbeek</t>
  </si>
  <si>
    <t>Hulshout</t>
  </si>
  <si>
    <t>Houtvenne</t>
  </si>
  <si>
    <t>Hove</t>
  </si>
  <si>
    <t>Meerle</t>
  </si>
  <si>
    <t>Hoogstraten</t>
  </si>
  <si>
    <t>Wortel</t>
  </si>
  <si>
    <t>Minderhout</t>
  </si>
  <si>
    <t>Ramsel</t>
  </si>
  <si>
    <t>Herselt</t>
  </si>
  <si>
    <t>Herenthout</t>
  </si>
  <si>
    <t>Noorderwijk</t>
  </si>
  <si>
    <t>Herentals</t>
  </si>
  <si>
    <t>Morkhoven</t>
  </si>
  <si>
    <t>Hemiksem</t>
  </si>
  <si>
    <t>Schriek</t>
  </si>
  <si>
    <t>Heist Op Den Berg</t>
  </si>
  <si>
    <t>Wiekevorst</t>
  </si>
  <si>
    <t>Itegem</t>
  </si>
  <si>
    <t>Booischot</t>
  </si>
  <si>
    <t>Hallaar</t>
  </si>
  <si>
    <t>Bouwel</t>
  </si>
  <si>
    <t>Grobbendonk</t>
  </si>
  <si>
    <t>Geel</t>
  </si>
  <si>
    <t>Essen</t>
  </si>
  <si>
    <t>Edegem</t>
  </si>
  <si>
    <t>Duffel</t>
  </si>
  <si>
    <t>Dessel</t>
  </si>
  <si>
    <t>Sint Lenaarts</t>
  </si>
  <si>
    <t>Brecht</t>
  </si>
  <si>
    <t>Sint Job In 'T Goor</t>
  </si>
  <si>
    <t>Brasschaat</t>
  </si>
  <si>
    <t>Borsbeek</t>
  </si>
  <si>
    <t>Weert</t>
  </si>
  <si>
    <t>Bornem</t>
  </si>
  <si>
    <t>Mariekerke</t>
  </si>
  <si>
    <t>Hingene</t>
  </si>
  <si>
    <t>Boom</t>
  </si>
  <si>
    <t>Rijmenam</t>
  </si>
  <si>
    <t>Bonheiden</t>
  </si>
  <si>
    <t>Vremde</t>
  </si>
  <si>
    <t>Boechout</t>
  </si>
  <si>
    <t>Gestel</t>
  </si>
  <si>
    <t>Berlaar</t>
  </si>
  <si>
    <t>Vlimmeren</t>
  </si>
  <si>
    <t>Beerse</t>
  </si>
  <si>
    <t>Olmen</t>
  </si>
  <si>
    <t>Balen</t>
  </si>
  <si>
    <t>Baarle Hertog</t>
  </si>
  <si>
    <t>Arendonk</t>
  </si>
  <si>
    <t>Hoboken</t>
  </si>
  <si>
    <t>Wilrijk</t>
  </si>
  <si>
    <t>Berchem</t>
  </si>
  <si>
    <t>Ekeren</t>
  </si>
  <si>
    <t>Merksem</t>
  </si>
  <si>
    <t>Borgerhout</t>
  </si>
  <si>
    <t>Deurne</t>
  </si>
  <si>
    <t>Zandvliet</t>
  </si>
  <si>
    <t>Lillo</t>
  </si>
  <si>
    <t>Berendrecht</t>
  </si>
  <si>
    <t>Aartselaar</t>
  </si>
  <si>
    <t>Maak uw keuze</t>
  </si>
  <si>
    <t>-</t>
  </si>
  <si>
    <t>Naam:</t>
  </si>
  <si>
    <t>Lid 2</t>
  </si>
  <si>
    <t>Lid 3</t>
  </si>
  <si>
    <t>Lid 4</t>
  </si>
  <si>
    <t>Lid 5</t>
  </si>
  <si>
    <t>Lid 6</t>
  </si>
  <si>
    <t>DEEL 2 : Invullen lidgeld, Afkoop toogdienst, Bijdrage Tennis Vlaanderen</t>
  </si>
  <si>
    <t>Voornaam:</t>
  </si>
  <si>
    <t>Geboortedatum:</t>
  </si>
  <si>
    <t>GSM:</t>
  </si>
  <si>
    <t>TEL:</t>
  </si>
  <si>
    <t>Lid 7</t>
  </si>
  <si>
    <t>Lid 8</t>
  </si>
  <si>
    <t>Lidgelden</t>
  </si>
  <si>
    <t>Toogdiensten afkopen</t>
  </si>
  <si>
    <t>Geen afkoop</t>
  </si>
  <si>
    <t>1x afkoop</t>
  </si>
  <si>
    <t>2x afkoop</t>
  </si>
  <si>
    <t>Jongere t.e.m. 18 j (°2004)</t>
  </si>
  <si>
    <t>Jongere t.e.m. 16 j (°2006)</t>
  </si>
  <si>
    <t>Kind t.e.m. 12 j (°2010)</t>
  </si>
  <si>
    <t>Kind t.e.m. 6 j (°2016)</t>
  </si>
  <si>
    <t>Niet actief lid</t>
  </si>
  <si>
    <t>Partner(niet-spelend) van een spelend lid</t>
  </si>
  <si>
    <t>Totaal</t>
  </si>
  <si>
    <t>Student?:</t>
  </si>
  <si>
    <t>NEEN</t>
  </si>
  <si>
    <t>Totaal:</t>
  </si>
  <si>
    <t>Bijdrage Tennis Vl.</t>
  </si>
  <si>
    <t>Alleen petanque</t>
  </si>
  <si>
    <t>Toogdiensten afkoop</t>
  </si>
  <si>
    <t>Student (studentenkaart dagonderwijs!!)</t>
  </si>
  <si>
    <t>Volwassene 1ste lid</t>
  </si>
  <si>
    <t>Volwassene 2de lid e.v.</t>
  </si>
  <si>
    <t>DEEL 3 : Invullen clubhuisuitbating</t>
  </si>
  <si>
    <t>Allround lid (tennis &amp; petanque)</t>
  </si>
  <si>
    <t>Petanque lid</t>
  </si>
  <si>
    <t>Type lid:</t>
  </si>
  <si>
    <t>E-mail:</t>
  </si>
  <si>
    <t>JA</t>
  </si>
  <si>
    <t>Aansluiting Tennis Vl.:</t>
  </si>
  <si>
    <t>Weekdag</t>
  </si>
  <si>
    <t>Weekend</t>
  </si>
  <si>
    <t>19:00u-23:30u</t>
  </si>
  <si>
    <t xml:space="preserve">Graag een extra toogdienst doen?  </t>
  </si>
  <si>
    <t>Tijdens het weekend kan je geen voorkeur van dag of uur opgeven.</t>
  </si>
  <si>
    <t>Door betaling van het lidgeld verklaar je je akkoord met het huishoudelijk reglement en de richtlijnen i.v.m.  de clubhuisuitbating.</t>
  </si>
  <si>
    <r>
      <t>Gelieve hieronder aan te vinken wanneer je tooguitbating kan doen. Meerdere “</t>
    </r>
    <r>
      <rPr>
        <sz val="9"/>
        <color theme="1"/>
        <rFont val="Webdings"/>
        <family val="1"/>
        <charset val="2"/>
      </rPr>
      <t>a</t>
    </r>
    <r>
      <rPr>
        <sz val="9"/>
        <color theme="1"/>
        <rFont val="Calibri"/>
        <family val="2"/>
        <scheme val="minor"/>
      </rPr>
      <t>” zijn mogelijk.</t>
    </r>
  </si>
  <si>
    <t>14:00u-19:00u
(di-do-vrij)</t>
  </si>
  <si>
    <t>x €40,00 =</t>
  </si>
  <si>
    <t>(Zo) 10:00u-15:00u - 15:00u-20:00u</t>
  </si>
  <si>
    <t>(Za) 10:00u-14:00u - 14:00u-19:00u -
 19:00u-23:30u</t>
  </si>
  <si>
    <t>Te betalen op rekeningnummer: BE09 2200 2804 4857, TC Fort IV, Neerhoevelaan 60-Mortsel.</t>
  </si>
  <si>
    <t>Alles ingevuld?
Nu kan je het document opslaan als PDF op uw bureaublad onder een andere naam.
Gelieve dit opgeslagen document terug te mailen of te verzenden per post vóór 15/03/2025:
* mailen : info@tcfortiv.be
* per post: Katrin Vanstappen, Hagenbroeksesteenweg 312a, 2500 Lier
TC Fort IV zorgt voor je lidkaart en eventuele aansluiting bij Tennis Vlaanderen.</t>
  </si>
  <si>
    <r>
      <t xml:space="preserve">Op volgende data ben ik </t>
    </r>
    <r>
      <rPr>
        <u/>
        <sz val="9"/>
        <color theme="1"/>
        <rFont val="Calibri"/>
        <family val="2"/>
        <scheme val="minor"/>
      </rPr>
      <t>AFWEZIG</t>
    </r>
    <r>
      <rPr>
        <sz val="9"/>
        <color theme="1"/>
        <rFont val="Calibri"/>
        <family val="2"/>
        <scheme val="minor"/>
      </rPr>
      <t xml:space="preserve"> en kan ik </t>
    </r>
    <r>
      <rPr>
        <u/>
        <sz val="9"/>
        <color theme="1"/>
        <rFont val="Calibri"/>
        <family val="2"/>
        <scheme val="minor"/>
      </rPr>
      <t>GEEN</t>
    </r>
    <r>
      <rPr>
        <sz val="9"/>
        <color theme="1"/>
        <rFont val="Calibri"/>
        <family val="2"/>
        <scheme val="minor"/>
      </rPr>
      <t xml:space="preserve"> tooguitbating doen :</t>
    </r>
  </si>
  <si>
    <t>TC Fort IV – Inschrijvingsformulier - 2026</t>
  </si>
  <si>
    <t>* inschrijvingsbewijs acad.jaar 2025-26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</si>
</sst>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quot;€&quot;\ #,##0.00"/>
    <numFmt numFmtId="165" formatCode="dd/mm/yyyy;@"/>
  </numFmts>
  <fonts count="19" x14ac:knownFonts="1">
    <font>
      <sz val="11"/>
      <color theme="1"/>
      <name val="Calibri"/>
      <family val="2"/>
      <scheme val="minor"/>
    </font>
    <font>
      <sz val="10"/>
      <color theme="1"/>
      <name val="Calibri"/>
      <family val="2"/>
      <scheme val="minor"/>
    </font>
    <font>
      <sz val="6"/>
      <color theme="1"/>
      <name val="Calibri"/>
      <family val="2"/>
      <scheme val="minor"/>
    </font>
    <font>
      <b/>
      <sz val="22"/>
      <color theme="9" tint="-0.499984740745262"/>
      <name val="Corbel"/>
      <family val="2"/>
    </font>
    <font>
      <b/>
      <sz val="11"/>
      <color rgb="FFFFFFFF"/>
      <name val="Corbel"/>
      <family val="2"/>
    </font>
    <font>
      <b/>
      <sz val="9"/>
      <color theme="1"/>
      <name val="Calibri"/>
      <family val="2"/>
      <scheme val="minor"/>
    </font>
    <font>
      <sz val="9"/>
      <color theme="1"/>
      <name val="Calibri"/>
      <family val="2"/>
      <scheme val="minor"/>
    </font>
    <font>
      <b/>
      <sz val="10"/>
      <color theme="1"/>
      <name val="Calibri"/>
      <family val="2"/>
      <scheme val="minor"/>
    </font>
    <font>
      <u/>
      <sz val="11"/>
      <color theme="10"/>
      <name val="Calibri"/>
      <family val="2"/>
      <scheme val="minor"/>
    </font>
    <font>
      <b/>
      <sz val="9"/>
      <color rgb="FFFFFFFF"/>
      <name val="Corbel"/>
      <family val="2"/>
    </font>
    <font>
      <u/>
      <sz val="9"/>
      <color theme="10"/>
      <name val="Calibri"/>
      <family val="2"/>
      <scheme val="minor"/>
    </font>
    <font>
      <sz val="9"/>
      <color rgb="FF202124"/>
      <name val="Arial"/>
      <family val="2"/>
    </font>
    <font>
      <sz val="9"/>
      <color theme="1"/>
      <name val="Webdings"/>
      <family val="1"/>
      <charset val="2"/>
    </font>
    <font>
      <sz val="9"/>
      <color indexed="81"/>
      <name val="Tahoma"/>
      <family val="2"/>
    </font>
    <font>
      <b/>
      <sz val="9"/>
      <color indexed="81"/>
      <name val="Tahoma"/>
      <family val="2"/>
    </font>
    <font>
      <sz val="9"/>
      <name val="Calibri"/>
      <family val="2"/>
      <scheme val="minor"/>
    </font>
    <font>
      <b/>
      <sz val="9"/>
      <color rgb="FFFFFFFF"/>
      <name val="Calibri"/>
      <family val="2"/>
    </font>
    <font>
      <sz val="9"/>
      <color theme="0"/>
      <name val="Calibri"/>
      <family val="2"/>
      <scheme val="minor"/>
    </font>
    <font>
      <u/>
      <sz val="9"/>
      <color theme="1"/>
      <name val="Calibri"/>
      <family val="2"/>
      <scheme val="minor"/>
    </font>
  </fonts>
  <fills count="5">
    <fill>
      <patternFill patternType="none"/>
    </fill>
    <fill>
      <patternFill patternType="gray125"/>
    </fill>
    <fill>
      <patternFill patternType="solid">
        <fgColor rgb="FF731F1C"/>
        <bgColor indexed="64"/>
      </patternFill>
    </fill>
    <fill>
      <patternFill patternType="solid">
        <fgColor theme="5" tint="0.79998168889431442"/>
        <bgColor indexed="64"/>
      </patternFill>
    </fill>
    <fill>
      <patternFill patternType="solid">
        <fgColor theme="5" tint="0.39997558519241921"/>
        <bgColor indexed="64"/>
      </patternFill>
    </fill>
  </fills>
  <borders count="30">
    <border>
      <left/>
      <right/>
      <top/>
      <bottom/>
      <diagonal/>
    </border>
    <border>
      <left style="medium">
        <color theme="9" tint="-0.499984740745262"/>
      </left>
      <right/>
      <top style="medium">
        <color theme="9" tint="-0.499984740745262"/>
      </top>
      <bottom style="medium">
        <color theme="9" tint="-0.499984740745262"/>
      </bottom>
      <diagonal/>
    </border>
    <border>
      <left/>
      <right/>
      <top style="medium">
        <color theme="9" tint="-0.499984740745262"/>
      </top>
      <bottom style="medium">
        <color theme="9" tint="-0.499984740745262"/>
      </bottom>
      <diagonal/>
    </border>
    <border>
      <left/>
      <right style="medium">
        <color theme="9" tint="-0.499984740745262"/>
      </right>
      <top style="medium">
        <color theme="9" tint="-0.499984740745262"/>
      </top>
      <bottom style="medium">
        <color theme="9" tint="-0.4999847407452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thick">
        <color indexed="64"/>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
      <left/>
      <right/>
      <top style="medium">
        <color indexed="64"/>
      </top>
      <bottom/>
      <diagonal/>
    </border>
    <border>
      <left/>
      <right style="thin">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s>
  <cellStyleXfs count="3">
    <xf numFmtId="0" fontId="0" fillId="0" borderId="0"/>
    <xf numFmtId="0" fontId="8" fillId="0" borderId="0" applyNumberFormat="0" applyFill="0" applyBorder="0" applyAlignment="0" applyProtection="0"/>
    <xf numFmtId="0" fontId="6" fillId="3" borderId="4">
      <alignment horizontal="left" vertical="center"/>
    </xf>
  </cellStyleXfs>
  <cellXfs count="120">
    <xf numFmtId="0" fontId="0" fillId="0" borderId="0" xfId="0"/>
    <xf numFmtId="0" fontId="2" fillId="0" borderId="0" xfId="0" applyFont="1" applyAlignment="1">
      <alignment vertical="center"/>
    </xf>
    <xf numFmtId="0" fontId="6" fillId="0" borderId="0" xfId="0" applyFont="1" applyAlignment="1">
      <alignment vertical="center" wrapText="1"/>
    </xf>
    <xf numFmtId="0" fontId="0" fillId="0" borderId="0" xfId="0" applyAlignment="1">
      <alignment vertical="center"/>
    </xf>
    <xf numFmtId="0" fontId="0" fillId="0" borderId="0" xfId="0" applyAlignment="1">
      <alignment horizontal="center" vertical="center"/>
    </xf>
    <xf numFmtId="0" fontId="6" fillId="0" borderId="0" xfId="0" quotePrefix="1" applyFont="1" applyAlignment="1">
      <alignment vertical="center" wrapText="1"/>
    </xf>
    <xf numFmtId="0" fontId="0" fillId="0" borderId="18" xfId="0" applyBorder="1" applyAlignment="1">
      <alignment vertical="center"/>
    </xf>
    <xf numFmtId="0" fontId="0" fillId="0" borderId="19" xfId="0" applyBorder="1" applyAlignment="1">
      <alignment vertical="center"/>
    </xf>
    <xf numFmtId="2" fontId="6" fillId="0" borderId="17" xfId="0" applyNumberFormat="1" applyFont="1" applyBorder="1" applyAlignment="1">
      <alignment horizontal="right" vertical="center" wrapText="1"/>
    </xf>
    <xf numFmtId="2" fontId="6" fillId="0" borderId="20" xfId="0" applyNumberFormat="1" applyFont="1" applyBorder="1" applyAlignment="1">
      <alignment horizontal="right" vertical="center" wrapText="1"/>
    </xf>
    <xf numFmtId="0" fontId="6" fillId="0" borderId="11" xfId="0" applyFont="1" applyBorder="1" applyAlignment="1">
      <alignment vertical="center" wrapText="1"/>
    </xf>
    <xf numFmtId="0" fontId="6" fillId="0" borderId="18" xfId="0" applyFont="1" applyBorder="1" applyAlignment="1">
      <alignment vertical="center" wrapText="1"/>
    </xf>
    <xf numFmtId="0" fontId="6" fillId="0" borderId="19" xfId="0" applyFont="1" applyBorder="1" applyAlignment="1">
      <alignment vertical="center" wrapText="1"/>
    </xf>
    <xf numFmtId="2" fontId="6" fillId="0" borderId="17" xfId="0" applyNumberFormat="1" applyFont="1" applyBorder="1" applyAlignment="1">
      <alignment horizontal="right" vertical="center"/>
    </xf>
    <xf numFmtId="2" fontId="6" fillId="0" borderId="20" xfId="0" applyNumberFormat="1" applyFont="1" applyBorder="1" applyAlignment="1">
      <alignment horizontal="right" vertical="center"/>
    </xf>
    <xf numFmtId="0" fontId="4" fillId="0" borderId="0" xfId="0" applyFont="1" applyAlignment="1">
      <alignment horizontal="left" vertical="center" wrapText="1"/>
    </xf>
    <xf numFmtId="0" fontId="7" fillId="0" borderId="0" xfId="0" applyFont="1" applyAlignment="1">
      <alignment vertical="center" wrapText="1"/>
    </xf>
    <xf numFmtId="0" fontId="1" fillId="0" borderId="0" xfId="0" applyFont="1" applyAlignment="1">
      <alignment horizontal="center" wrapText="1"/>
    </xf>
    <xf numFmtId="0" fontId="6" fillId="0" borderId="0" xfId="0" applyFont="1" applyAlignment="1">
      <alignment vertical="center"/>
    </xf>
    <xf numFmtId="0" fontId="6" fillId="0" borderId="0" xfId="0" applyFont="1" applyAlignment="1">
      <alignment horizontal="right" vertical="center"/>
    </xf>
    <xf numFmtId="0" fontId="6" fillId="0" borderId="0" xfId="0" quotePrefix="1" applyFont="1" applyAlignment="1">
      <alignment vertical="center"/>
    </xf>
    <xf numFmtId="0" fontId="6" fillId="0" borderId="0" xfId="0" applyFont="1" applyAlignment="1">
      <alignment horizontal="left" vertical="center"/>
    </xf>
    <xf numFmtId="0" fontId="10" fillId="0" borderId="0" xfId="1" applyFont="1" applyFill="1" applyBorder="1" applyAlignment="1">
      <alignment horizontal="left" vertical="center"/>
    </xf>
    <xf numFmtId="0" fontId="11" fillId="0" borderId="0" xfId="0" applyFont="1" applyAlignment="1">
      <alignment vertical="center"/>
    </xf>
    <xf numFmtId="0" fontId="0" fillId="0" borderId="0" xfId="0" applyAlignment="1">
      <alignment horizontal="left" vertical="top"/>
    </xf>
    <xf numFmtId="0" fontId="6" fillId="3" borderId="4" xfId="0" applyFont="1" applyFill="1" applyBorder="1" applyAlignment="1" applyProtection="1">
      <alignment horizontal="right" vertical="center"/>
      <protection locked="0"/>
    </xf>
    <xf numFmtId="0" fontId="6" fillId="3" borderId="12" xfId="0" applyFont="1" applyFill="1" applyBorder="1" applyAlignment="1" applyProtection="1">
      <alignment horizontal="right" vertical="center"/>
      <protection locked="0"/>
    </xf>
    <xf numFmtId="14" fontId="2" fillId="0" borderId="0" xfId="0" applyNumberFormat="1" applyFont="1" applyAlignment="1">
      <alignment horizontal="left" vertical="center" textRotation="90"/>
    </xf>
    <xf numFmtId="0" fontId="5" fillId="0" borderId="13" xfId="0" applyFont="1" applyBorder="1" applyAlignment="1">
      <alignment vertical="center" wrapText="1"/>
    </xf>
    <xf numFmtId="0" fontId="5" fillId="0" borderId="12" xfId="0" applyFont="1" applyBorder="1" applyAlignment="1">
      <alignment vertical="center" wrapText="1"/>
    </xf>
    <xf numFmtId="0" fontId="5" fillId="0" borderId="18" xfId="0" applyFont="1" applyBorder="1" applyAlignment="1">
      <alignment vertical="center" wrapText="1"/>
    </xf>
    <xf numFmtId="2" fontId="6" fillId="0" borderId="17" xfId="0" quotePrefix="1" applyNumberFormat="1" applyFont="1" applyBorder="1" applyAlignment="1">
      <alignment vertical="center"/>
    </xf>
    <xf numFmtId="0" fontId="6" fillId="3" borderId="16" xfId="0" applyFont="1" applyFill="1" applyBorder="1" applyAlignment="1" applyProtection="1">
      <alignment horizontal="center" vertical="center"/>
      <protection locked="0"/>
    </xf>
    <xf numFmtId="2" fontId="6" fillId="0" borderId="17" xfId="0" applyNumberFormat="1" applyFont="1" applyBorder="1" applyAlignment="1">
      <alignment vertical="center"/>
    </xf>
    <xf numFmtId="164" fontId="6" fillId="0" borderId="18" xfId="0" applyNumberFormat="1" applyFont="1" applyBorder="1" applyAlignment="1">
      <alignment horizontal="center" vertical="center"/>
    </xf>
    <xf numFmtId="44" fontId="6" fillId="0" borderId="21" xfId="0" applyNumberFormat="1" applyFont="1" applyBorder="1" applyAlignment="1">
      <alignment horizontal="center" vertical="center" wrapText="1"/>
    </xf>
    <xf numFmtId="0" fontId="6" fillId="0" borderId="19" xfId="0" applyFont="1" applyBorder="1" applyAlignment="1">
      <alignment vertical="center"/>
    </xf>
    <xf numFmtId="0" fontId="6" fillId="0" borderId="2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horizontal="right" vertical="center"/>
    </xf>
    <xf numFmtId="44" fontId="16" fillId="2" borderId="12" xfId="0" applyNumberFormat="1" applyFont="1" applyFill="1" applyBorder="1" applyAlignment="1">
      <alignment vertical="center" wrapText="1"/>
    </xf>
    <xf numFmtId="0" fontId="5" fillId="0" borderId="27" xfId="0" applyFont="1" applyBorder="1" applyAlignment="1">
      <alignment vertical="center" wrapText="1"/>
    </xf>
    <xf numFmtId="0" fontId="5" fillId="0" borderId="21" xfId="0" applyFont="1" applyBorder="1" applyAlignment="1">
      <alignment vertical="center" wrapText="1"/>
    </xf>
    <xf numFmtId="0" fontId="5" fillId="0" borderId="26" xfId="0" applyFont="1" applyBorder="1" applyAlignment="1">
      <alignment vertical="center" wrapText="1"/>
    </xf>
    <xf numFmtId="0" fontId="15" fillId="0" borderId="0" xfId="0" applyFont="1" applyAlignment="1" applyProtection="1">
      <alignment horizontal="distributed" vertical="center"/>
      <protection locked="0"/>
    </xf>
    <xf numFmtId="2" fontId="17" fillId="0" borderId="17" xfId="0" applyNumberFormat="1" applyFont="1" applyBorder="1" applyAlignment="1">
      <alignment horizontal="right" vertical="center" wrapText="1"/>
    </xf>
    <xf numFmtId="2" fontId="6" fillId="0" borderId="0" xfId="0" applyNumberFormat="1" applyFont="1" applyAlignment="1">
      <alignment vertical="center"/>
    </xf>
    <xf numFmtId="2" fontId="6" fillId="0" borderId="0" xfId="0" applyNumberFormat="1" applyFont="1" applyAlignment="1">
      <alignment horizontal="right"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5" fillId="0" borderId="0" xfId="0" applyFont="1" applyAlignment="1">
      <alignment horizontal="left" vertical="top" wrapText="1"/>
    </xf>
    <xf numFmtId="0" fontId="6" fillId="0" borderId="0" xfId="0" applyFont="1" applyAlignment="1">
      <alignment vertical="center"/>
    </xf>
    <xf numFmtId="0" fontId="6" fillId="3" borderId="18" xfId="0" applyFont="1" applyFill="1" applyBorder="1" applyAlignment="1" applyProtection="1">
      <alignment horizontal="center" vertical="center" wrapText="1"/>
      <protection locked="0"/>
    </xf>
    <xf numFmtId="0" fontId="6" fillId="3" borderId="0" xfId="0" applyFont="1" applyFill="1" applyAlignment="1" applyProtection="1">
      <alignment horizontal="center" vertical="center" wrapText="1"/>
      <protection locked="0"/>
    </xf>
    <xf numFmtId="0" fontId="6" fillId="3" borderId="17" xfId="0" applyFont="1" applyFill="1" applyBorder="1" applyAlignment="1" applyProtection="1">
      <alignment horizontal="center" vertical="center" wrapText="1"/>
      <protection locked="0"/>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6" fillId="3" borderId="19" xfId="0" applyFont="1" applyFill="1" applyBorder="1" applyAlignment="1" applyProtection="1">
      <alignment horizontal="center" vertical="center" wrapText="1"/>
      <protection locked="0"/>
    </xf>
    <xf numFmtId="0" fontId="6" fillId="3" borderId="11" xfId="0" applyFont="1" applyFill="1" applyBorder="1" applyAlignment="1" applyProtection="1">
      <alignment horizontal="center" vertical="center" wrapText="1"/>
      <protection locked="0"/>
    </xf>
    <xf numFmtId="0" fontId="6" fillId="3" borderId="20" xfId="0" applyFont="1" applyFill="1" applyBorder="1" applyAlignment="1" applyProtection="1">
      <alignment horizontal="center" vertical="center" wrapText="1"/>
      <protection locked="0"/>
    </xf>
    <xf numFmtId="0" fontId="5" fillId="0" borderId="21" xfId="0" applyFont="1" applyBorder="1" applyAlignment="1">
      <alignment vertical="center" wrapText="1"/>
    </xf>
    <xf numFmtId="0" fontId="5" fillId="0" borderId="19" xfId="0" applyFont="1" applyBorder="1" applyAlignment="1">
      <alignment vertical="center" wrapText="1"/>
    </xf>
    <xf numFmtId="0" fontId="5" fillId="0" borderId="11" xfId="0" applyFont="1" applyBorder="1" applyAlignment="1">
      <alignment vertical="center" wrapText="1"/>
    </xf>
    <xf numFmtId="0" fontId="5" fillId="0" borderId="20" xfId="0" applyFont="1" applyBorder="1" applyAlignment="1">
      <alignment vertical="center" wrapText="1"/>
    </xf>
    <xf numFmtId="0" fontId="6" fillId="0" borderId="27" xfId="0" applyFont="1" applyBorder="1" applyAlignment="1">
      <alignment vertical="center" wrapText="1"/>
    </xf>
    <xf numFmtId="0" fontId="6" fillId="0" borderId="24" xfId="0" applyFont="1" applyBorder="1" applyAlignment="1">
      <alignment vertical="center" wrapText="1"/>
    </xf>
    <xf numFmtId="0" fontId="6" fillId="0" borderId="28" xfId="0" applyFont="1" applyBorder="1" applyAlignment="1">
      <alignment vertical="center" wrapText="1"/>
    </xf>
    <xf numFmtId="0" fontId="15" fillId="3" borderId="19" xfId="0" applyFont="1" applyFill="1" applyBorder="1" applyAlignment="1" applyProtection="1">
      <alignment horizontal="left" vertical="top" wrapText="1"/>
      <protection locked="0"/>
    </xf>
    <xf numFmtId="0" fontId="6" fillId="3" borderId="11" xfId="0" applyFont="1" applyFill="1" applyBorder="1" applyAlignment="1" applyProtection="1">
      <alignment horizontal="left" vertical="top" wrapText="1"/>
      <protection locked="0"/>
    </xf>
    <xf numFmtId="0" fontId="6" fillId="3" borderId="20" xfId="0" applyFont="1" applyFill="1" applyBorder="1" applyAlignment="1" applyProtection="1">
      <alignment horizontal="left" vertical="top" wrapText="1"/>
      <protection locked="0"/>
    </xf>
    <xf numFmtId="0" fontId="5" fillId="0" borderId="24"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19" xfId="0" applyFont="1" applyBorder="1" applyAlignment="1">
      <alignment horizontal="center" vertical="center" wrapText="1"/>
    </xf>
    <xf numFmtId="0" fontId="6" fillId="3" borderId="27" xfId="0" applyFont="1" applyFill="1" applyBorder="1" applyAlignment="1" applyProtection="1">
      <alignment vertical="center" wrapText="1"/>
      <protection locked="0"/>
    </xf>
    <xf numFmtId="0" fontId="6" fillId="3" borderId="24" xfId="0" applyFont="1" applyFill="1" applyBorder="1" applyAlignment="1" applyProtection="1">
      <alignment vertical="center" wrapText="1"/>
      <protection locked="0"/>
    </xf>
    <xf numFmtId="0" fontId="6" fillId="3" borderId="28" xfId="0" applyFont="1" applyFill="1" applyBorder="1" applyAlignment="1" applyProtection="1">
      <alignment vertical="center" wrapText="1"/>
      <protection locked="0"/>
    </xf>
    <xf numFmtId="0" fontId="6" fillId="3" borderId="18" xfId="0" applyFont="1" applyFill="1" applyBorder="1" applyAlignment="1" applyProtection="1">
      <alignment vertical="center" wrapText="1"/>
      <protection locked="0"/>
    </xf>
    <xf numFmtId="0" fontId="6" fillId="3" borderId="0" xfId="0" applyFont="1" applyFill="1" applyAlignment="1" applyProtection="1">
      <alignment vertical="center" wrapText="1"/>
      <protection locked="0"/>
    </xf>
    <xf numFmtId="0" fontId="6" fillId="3" borderId="17" xfId="0" applyFont="1" applyFill="1" applyBorder="1" applyAlignment="1" applyProtection="1">
      <alignment vertical="center" wrapText="1"/>
      <protection locked="0"/>
    </xf>
    <xf numFmtId="0" fontId="6" fillId="3" borderId="19" xfId="0" applyFont="1" applyFill="1" applyBorder="1" applyAlignment="1" applyProtection="1">
      <alignment vertical="center" wrapText="1"/>
      <protection locked="0"/>
    </xf>
    <xf numFmtId="0" fontId="6" fillId="3" borderId="11" xfId="0" applyFont="1" applyFill="1" applyBorder="1" applyAlignment="1" applyProtection="1">
      <alignment vertical="center" wrapText="1"/>
      <protection locked="0"/>
    </xf>
    <xf numFmtId="0" fontId="6" fillId="3" borderId="20" xfId="0" applyFont="1" applyFill="1" applyBorder="1" applyAlignment="1" applyProtection="1">
      <alignment vertical="center" wrapText="1"/>
      <protection locked="0"/>
    </xf>
    <xf numFmtId="0" fontId="6" fillId="3" borderId="27" xfId="0" applyFont="1" applyFill="1" applyBorder="1" applyAlignment="1" applyProtection="1">
      <alignment horizontal="center" vertical="center" wrapText="1"/>
      <protection locked="0"/>
    </xf>
    <xf numFmtId="0" fontId="6" fillId="3" borderId="24" xfId="0" applyFont="1" applyFill="1" applyBorder="1" applyAlignment="1" applyProtection="1">
      <alignment horizontal="center" vertical="center" wrapText="1"/>
      <protection locked="0"/>
    </xf>
    <xf numFmtId="0" fontId="6" fillId="3" borderId="28" xfId="0" applyFont="1" applyFill="1" applyBorder="1" applyAlignment="1" applyProtection="1">
      <alignment horizontal="center" vertical="center" wrapText="1"/>
      <protection locked="0"/>
    </xf>
    <xf numFmtId="0" fontId="6" fillId="0" borderId="11" xfId="0" applyFont="1" applyBorder="1" applyAlignment="1">
      <alignment horizontal="center" vertical="center"/>
    </xf>
    <xf numFmtId="0" fontId="4" fillId="2" borderId="0" xfId="0" applyFont="1" applyFill="1" applyAlignment="1">
      <alignment horizontal="left" vertical="center" wrapText="1"/>
    </xf>
    <xf numFmtId="0" fontId="6" fillId="0" borderId="18" xfId="0" applyFont="1" applyBorder="1" applyAlignment="1">
      <alignment horizontal="left" vertical="center" wrapText="1"/>
    </xf>
    <xf numFmtId="0" fontId="6" fillId="0" borderId="24" xfId="0" applyFont="1" applyBorder="1" applyAlignment="1">
      <alignment horizontal="left" vertical="center"/>
    </xf>
    <xf numFmtId="0" fontId="6" fillId="0" borderId="24" xfId="0" applyFont="1" applyBorder="1" applyAlignment="1">
      <alignment horizontal="left" vertical="center" wrapText="1"/>
    </xf>
    <xf numFmtId="0" fontId="6" fillId="3" borderId="9" xfId="0" applyFont="1" applyFill="1" applyBorder="1" applyAlignment="1" applyProtection="1">
      <alignment horizontal="right" vertical="center"/>
      <protection locked="0"/>
    </xf>
    <xf numFmtId="0" fontId="6" fillId="3" borderId="10" xfId="0" applyFont="1" applyFill="1" applyBorder="1" applyAlignment="1" applyProtection="1">
      <alignment horizontal="right" vertical="center"/>
      <protection locked="0"/>
    </xf>
    <xf numFmtId="0" fontId="6" fillId="3" borderId="5" xfId="0" applyFont="1" applyFill="1" applyBorder="1" applyAlignment="1" applyProtection="1">
      <alignment horizontal="right" vertical="center"/>
      <protection locked="0"/>
    </xf>
    <xf numFmtId="0" fontId="6" fillId="3" borderId="7" xfId="0" applyFont="1" applyFill="1" applyBorder="1" applyAlignment="1" applyProtection="1">
      <alignment horizontal="right" vertical="center"/>
      <protection locked="0"/>
    </xf>
    <xf numFmtId="0" fontId="10" fillId="3" borderId="5" xfId="1" applyFont="1" applyFill="1" applyBorder="1" applyAlignment="1" applyProtection="1">
      <alignment horizontal="left" vertical="center"/>
      <protection locked="0"/>
    </xf>
    <xf numFmtId="0" fontId="6" fillId="3" borderId="6" xfId="0" applyFont="1" applyFill="1" applyBorder="1" applyAlignment="1" applyProtection="1">
      <alignment horizontal="left" vertical="center"/>
      <protection locked="0"/>
    </xf>
    <xf numFmtId="0" fontId="6" fillId="3" borderId="7" xfId="0" applyFont="1" applyFill="1" applyBorder="1" applyAlignment="1" applyProtection="1">
      <alignment horizontal="left" vertical="center"/>
      <protection locked="0"/>
    </xf>
    <xf numFmtId="0" fontId="6" fillId="3" borderId="5" xfId="0" applyFont="1" applyFill="1" applyBorder="1" applyAlignment="1" applyProtection="1">
      <alignment horizontal="left" vertical="center"/>
      <protection locked="0"/>
    </xf>
    <xf numFmtId="0" fontId="9" fillId="4" borderId="0" xfId="0" applyFont="1" applyFill="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6" fillId="0" borderId="24" xfId="0" applyFont="1" applyBorder="1" applyAlignment="1">
      <alignment vertical="center"/>
    </xf>
    <xf numFmtId="0" fontId="6" fillId="0" borderId="19" xfId="0" applyFont="1" applyBorder="1" applyAlignment="1">
      <alignment horizontal="left" vertical="center" wrapText="1"/>
    </xf>
    <xf numFmtId="0" fontId="6" fillId="0" borderId="11" xfId="0" applyFont="1" applyBorder="1" applyAlignment="1">
      <alignment horizontal="left" vertical="center" wrapText="1"/>
    </xf>
    <xf numFmtId="0" fontId="6" fillId="0" borderId="0" xfId="0" applyFont="1" applyAlignment="1">
      <alignment horizontal="right" vertical="center"/>
    </xf>
    <xf numFmtId="0" fontId="5" fillId="0" borderId="22" xfId="0" applyFont="1" applyBorder="1" applyAlignment="1">
      <alignment vertical="center" wrapText="1"/>
    </xf>
    <xf numFmtId="0" fontId="5" fillId="0" borderId="23" xfId="0" applyFont="1" applyBorder="1" applyAlignment="1">
      <alignment vertical="center" wrapText="1"/>
    </xf>
    <xf numFmtId="165" fontId="15" fillId="3" borderId="29" xfId="0" applyNumberFormat="1" applyFont="1" applyFill="1" applyBorder="1" applyAlignment="1" applyProtection="1">
      <alignment horizontal="left" vertical="center"/>
      <protection locked="0"/>
    </xf>
    <xf numFmtId="165" fontId="15" fillId="3" borderId="25" xfId="0" applyNumberFormat="1" applyFont="1" applyFill="1" applyBorder="1" applyAlignment="1" applyProtection="1">
      <alignment horizontal="left" vertical="center"/>
      <protection locked="0"/>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8" fillId="3" borderId="4" xfId="1" applyFill="1" applyBorder="1" applyAlignment="1" applyProtection="1">
      <alignment horizontal="left" vertical="center"/>
      <protection locked="0"/>
    </xf>
    <xf numFmtId="0" fontId="6" fillId="3" borderId="4" xfId="2" applyProtection="1">
      <alignment horizontal="left" vertical="center"/>
      <protection locked="0"/>
    </xf>
    <xf numFmtId="0" fontId="6" fillId="0" borderId="8" xfId="0" applyFont="1" applyBorder="1" applyAlignment="1">
      <alignment horizontal="right" vertical="center"/>
    </xf>
  </cellXfs>
  <cellStyles count="3">
    <cellStyle name="Hyperlink" xfId="1" builtinId="8"/>
    <cellStyle name="Invulcel" xfId="2" xr:uid="{00000000-0005-0000-0000-000001000000}"/>
    <cellStyle name="Standaard"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180975</xdr:colOff>
          <xdr:row>96</xdr:row>
          <xdr:rowOff>152400</xdr:rowOff>
        </xdr:from>
        <xdr:to>
          <xdr:col>2</xdr:col>
          <xdr:colOff>571500</xdr:colOff>
          <xdr:row>98</xdr:row>
          <xdr:rowOff>28575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97</xdr:row>
          <xdr:rowOff>152400</xdr:rowOff>
        </xdr:from>
        <xdr:to>
          <xdr:col>2</xdr:col>
          <xdr:colOff>571500</xdr:colOff>
          <xdr:row>99</xdr:row>
          <xdr:rowOff>28575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98</xdr:row>
          <xdr:rowOff>152400</xdr:rowOff>
        </xdr:from>
        <xdr:to>
          <xdr:col>2</xdr:col>
          <xdr:colOff>571500</xdr:colOff>
          <xdr:row>100</xdr:row>
          <xdr:rowOff>28575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101</xdr:row>
          <xdr:rowOff>152400</xdr:rowOff>
        </xdr:from>
        <xdr:to>
          <xdr:col>2</xdr:col>
          <xdr:colOff>571500</xdr:colOff>
          <xdr:row>103</xdr:row>
          <xdr:rowOff>38100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103</xdr:row>
          <xdr:rowOff>0</xdr:rowOff>
        </xdr:from>
        <xdr:to>
          <xdr:col>2</xdr:col>
          <xdr:colOff>571500</xdr:colOff>
          <xdr:row>104</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96</xdr:row>
          <xdr:rowOff>0</xdr:rowOff>
        </xdr:from>
        <xdr:to>
          <xdr:col>2</xdr:col>
          <xdr:colOff>571500</xdr:colOff>
          <xdr:row>97</xdr:row>
          <xdr:rowOff>38100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96</xdr:row>
          <xdr:rowOff>152400</xdr:rowOff>
        </xdr:from>
        <xdr:to>
          <xdr:col>5</xdr:col>
          <xdr:colOff>552450</xdr:colOff>
          <xdr:row>98</xdr:row>
          <xdr:rowOff>28575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97</xdr:row>
          <xdr:rowOff>152400</xdr:rowOff>
        </xdr:from>
        <xdr:to>
          <xdr:col>5</xdr:col>
          <xdr:colOff>552450</xdr:colOff>
          <xdr:row>99</xdr:row>
          <xdr:rowOff>28575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98</xdr:row>
          <xdr:rowOff>152400</xdr:rowOff>
        </xdr:from>
        <xdr:to>
          <xdr:col>5</xdr:col>
          <xdr:colOff>552450</xdr:colOff>
          <xdr:row>100</xdr:row>
          <xdr:rowOff>28575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101</xdr:row>
          <xdr:rowOff>152400</xdr:rowOff>
        </xdr:from>
        <xdr:to>
          <xdr:col>5</xdr:col>
          <xdr:colOff>552450</xdr:colOff>
          <xdr:row>103</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103</xdr:row>
          <xdr:rowOff>0</xdr:rowOff>
        </xdr:from>
        <xdr:to>
          <xdr:col>5</xdr:col>
          <xdr:colOff>552450</xdr:colOff>
          <xdr:row>104</xdr:row>
          <xdr:rowOff>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96</xdr:row>
          <xdr:rowOff>0</xdr:rowOff>
        </xdr:from>
        <xdr:to>
          <xdr:col>5</xdr:col>
          <xdr:colOff>552450</xdr:colOff>
          <xdr:row>97</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466725</xdr:colOff>
          <xdr:row>96</xdr:row>
          <xdr:rowOff>152400</xdr:rowOff>
        </xdr:from>
        <xdr:to>
          <xdr:col>8</xdr:col>
          <xdr:colOff>857250</xdr:colOff>
          <xdr:row>98</xdr:row>
          <xdr:rowOff>28575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466725</xdr:colOff>
          <xdr:row>97</xdr:row>
          <xdr:rowOff>152400</xdr:rowOff>
        </xdr:from>
        <xdr:to>
          <xdr:col>8</xdr:col>
          <xdr:colOff>857250</xdr:colOff>
          <xdr:row>99</xdr:row>
          <xdr:rowOff>28575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466725</xdr:colOff>
          <xdr:row>98</xdr:row>
          <xdr:rowOff>152400</xdr:rowOff>
        </xdr:from>
        <xdr:to>
          <xdr:col>8</xdr:col>
          <xdr:colOff>857250</xdr:colOff>
          <xdr:row>100</xdr:row>
          <xdr:rowOff>28575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466725</xdr:colOff>
          <xdr:row>101</xdr:row>
          <xdr:rowOff>152400</xdr:rowOff>
        </xdr:from>
        <xdr:to>
          <xdr:col>8</xdr:col>
          <xdr:colOff>857250</xdr:colOff>
          <xdr:row>103</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466725</xdr:colOff>
          <xdr:row>103</xdr:row>
          <xdr:rowOff>0</xdr:rowOff>
        </xdr:from>
        <xdr:to>
          <xdr:col>8</xdr:col>
          <xdr:colOff>857250</xdr:colOff>
          <xdr:row>104</xdr:row>
          <xdr:rowOff>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466725</xdr:colOff>
          <xdr:row>96</xdr:row>
          <xdr:rowOff>0</xdr:rowOff>
        </xdr:from>
        <xdr:to>
          <xdr:col>8</xdr:col>
          <xdr:colOff>857250</xdr:colOff>
          <xdr:row>97</xdr:row>
          <xdr:rowOff>38100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109</xdr:row>
          <xdr:rowOff>57150</xdr:rowOff>
        </xdr:from>
        <xdr:to>
          <xdr:col>0</xdr:col>
          <xdr:colOff>485775</xdr:colOff>
          <xdr:row>110</xdr:row>
          <xdr:rowOff>104775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99</xdr:row>
          <xdr:rowOff>152400</xdr:rowOff>
        </xdr:from>
        <xdr:to>
          <xdr:col>2</xdr:col>
          <xdr:colOff>571500</xdr:colOff>
          <xdr:row>101</xdr:row>
          <xdr:rowOff>28575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100</xdr:row>
          <xdr:rowOff>152400</xdr:rowOff>
        </xdr:from>
        <xdr:to>
          <xdr:col>2</xdr:col>
          <xdr:colOff>571500</xdr:colOff>
          <xdr:row>102</xdr:row>
          <xdr:rowOff>28575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99</xdr:row>
          <xdr:rowOff>152400</xdr:rowOff>
        </xdr:from>
        <xdr:to>
          <xdr:col>5</xdr:col>
          <xdr:colOff>552450</xdr:colOff>
          <xdr:row>101</xdr:row>
          <xdr:rowOff>28575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100</xdr:row>
          <xdr:rowOff>152400</xdr:rowOff>
        </xdr:from>
        <xdr:to>
          <xdr:col>5</xdr:col>
          <xdr:colOff>552450</xdr:colOff>
          <xdr:row>102</xdr:row>
          <xdr:rowOff>28575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466725</xdr:colOff>
          <xdr:row>99</xdr:row>
          <xdr:rowOff>152400</xdr:rowOff>
        </xdr:from>
        <xdr:to>
          <xdr:col>8</xdr:col>
          <xdr:colOff>857250</xdr:colOff>
          <xdr:row>101</xdr:row>
          <xdr:rowOff>28575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466725</xdr:colOff>
          <xdr:row>100</xdr:row>
          <xdr:rowOff>152400</xdr:rowOff>
        </xdr:from>
        <xdr:to>
          <xdr:col>8</xdr:col>
          <xdr:colOff>857250</xdr:colOff>
          <xdr:row>102</xdr:row>
          <xdr:rowOff>28575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113"/>
  <sheetViews>
    <sheetView showGridLines="0" tabSelected="1" zoomScaleNormal="100" zoomScaleSheetLayoutView="100" workbookViewId="0">
      <selection activeCell="B13" sqref="B13:H13"/>
    </sheetView>
  </sheetViews>
  <sheetFormatPr defaultRowHeight="15" x14ac:dyDescent="0.25"/>
  <cols>
    <col min="1" max="1" width="7.42578125" style="3" customWidth="1"/>
    <col min="2" max="6" width="9.140625" style="3"/>
    <col min="7" max="7" width="8.42578125" style="3" customWidth="1"/>
    <col min="8" max="8" width="6.5703125" style="3" customWidth="1"/>
    <col min="9" max="9" width="17" style="3" customWidth="1"/>
    <col min="10" max="10" width="9.140625" style="3"/>
    <col min="11" max="11" width="2.42578125" style="3" customWidth="1"/>
    <col min="12" max="12" width="10.7109375" style="3" bestFit="1" customWidth="1"/>
    <col min="13" max="13" width="9.7109375" style="3" bestFit="1" customWidth="1"/>
    <col min="14" max="16384" width="9.140625" style="3"/>
  </cols>
  <sheetData>
    <row r="1" spans="1:14" ht="36" customHeight="1" thickBot="1" x14ac:dyDescent="0.3">
      <c r="A1" s="114" t="s">
        <v>227</v>
      </c>
      <c r="B1" s="115"/>
      <c r="C1" s="115"/>
      <c r="D1" s="115"/>
      <c r="E1" s="115"/>
      <c r="F1" s="115"/>
      <c r="G1" s="115"/>
      <c r="H1" s="115"/>
      <c r="I1" s="115"/>
      <c r="J1" s="116"/>
      <c r="K1" s="27">
        <f ca="1">TODAY()</f>
        <v>46000</v>
      </c>
    </row>
    <row r="2" spans="1:14" s="18" customFormat="1" ht="12.95" customHeight="1" x14ac:dyDescent="0.25">
      <c r="A2" s="49" t="s">
        <v>0</v>
      </c>
      <c r="B2" s="49"/>
      <c r="C2" s="49"/>
      <c r="D2" s="49"/>
      <c r="E2" s="49"/>
      <c r="F2" s="49"/>
      <c r="G2" s="49"/>
      <c r="H2" s="49"/>
      <c r="I2" s="49"/>
      <c r="J2" s="49"/>
    </row>
    <row r="3" spans="1:14" s="18" customFormat="1" ht="12.95" customHeight="1" x14ac:dyDescent="0.25">
      <c r="A3" s="49" t="s">
        <v>1</v>
      </c>
      <c r="B3" s="49"/>
      <c r="C3" s="49"/>
      <c r="D3" s="49"/>
      <c r="E3" s="49"/>
      <c r="F3" s="49"/>
      <c r="G3" s="49"/>
      <c r="H3" s="49"/>
      <c r="I3" s="49"/>
      <c r="J3" s="49"/>
    </row>
    <row r="4" spans="1:14" s="18" customFormat="1" ht="12.95" customHeight="1" x14ac:dyDescent="0.25">
      <c r="A4" s="18" t="s">
        <v>5</v>
      </c>
      <c r="B4" s="18" t="s">
        <v>6</v>
      </c>
    </row>
    <row r="5" spans="1:14" s="18" customFormat="1" ht="12.95" customHeight="1" x14ac:dyDescent="0.25">
      <c r="A5" s="18" t="s">
        <v>7</v>
      </c>
      <c r="B5" s="18" t="s">
        <v>8</v>
      </c>
      <c r="N5" s="23"/>
    </row>
    <row r="6" spans="1:14" s="18" customFormat="1" ht="12.95" customHeight="1" x14ac:dyDescent="0.25">
      <c r="B6" s="18" t="s">
        <v>2</v>
      </c>
    </row>
    <row r="7" spans="1:14" s="18" customFormat="1" ht="12.95" customHeight="1" x14ac:dyDescent="0.25">
      <c r="A7" s="18" t="s">
        <v>9</v>
      </c>
      <c r="B7" s="18" t="s">
        <v>10</v>
      </c>
    </row>
    <row r="8" spans="1:14" s="18" customFormat="1" ht="12.95" customHeight="1" x14ac:dyDescent="0.25">
      <c r="B8" s="18" t="s">
        <v>3</v>
      </c>
    </row>
    <row r="9" spans="1:14" s="18" customFormat="1" ht="12.95" customHeight="1" x14ac:dyDescent="0.25">
      <c r="A9" s="49" t="s">
        <v>4</v>
      </c>
      <c r="B9" s="49"/>
      <c r="C9" s="49"/>
      <c r="D9" s="49"/>
      <c r="E9" s="49"/>
      <c r="F9" s="49"/>
      <c r="G9" s="49"/>
      <c r="H9" s="49"/>
      <c r="I9" s="49"/>
      <c r="J9" s="49"/>
    </row>
    <row r="10" spans="1:14" ht="6.75" customHeight="1" x14ac:dyDescent="0.25">
      <c r="A10" s="1"/>
      <c r="I10" s="4"/>
    </row>
    <row r="11" spans="1:14" ht="15" customHeight="1" x14ac:dyDescent="0.25">
      <c r="A11" s="90" t="s">
        <v>11</v>
      </c>
      <c r="B11" s="90"/>
      <c r="C11" s="90"/>
      <c r="D11" s="90"/>
      <c r="E11" s="90"/>
      <c r="F11" s="90"/>
      <c r="G11" s="90"/>
      <c r="H11" s="90"/>
      <c r="I11" s="90"/>
      <c r="J11" s="90"/>
    </row>
    <row r="12" spans="1:14" ht="7.5" customHeight="1" x14ac:dyDescent="0.25">
      <c r="A12" s="15"/>
      <c r="B12" s="15"/>
      <c r="C12" s="15"/>
      <c r="D12" s="15"/>
      <c r="E12" s="15"/>
      <c r="F12" s="15"/>
      <c r="G12" s="15"/>
      <c r="H12" s="15"/>
      <c r="I12" s="15"/>
      <c r="J12" s="15"/>
    </row>
    <row r="13" spans="1:14" s="18" customFormat="1" ht="12" x14ac:dyDescent="0.25">
      <c r="A13" s="18" t="s">
        <v>12</v>
      </c>
      <c r="B13" s="101"/>
      <c r="C13" s="99"/>
      <c r="D13" s="99"/>
      <c r="E13" s="99"/>
      <c r="F13" s="99"/>
      <c r="G13" s="99"/>
      <c r="H13" s="100"/>
      <c r="I13" s="19" t="s">
        <v>14</v>
      </c>
      <c r="J13" s="25"/>
      <c r="L13" s="20"/>
    </row>
    <row r="14" spans="1:14" s="18" customFormat="1" ht="12" x14ac:dyDescent="0.25">
      <c r="A14" s="18" t="s">
        <v>13</v>
      </c>
      <c r="B14" s="101"/>
      <c r="C14" s="100"/>
      <c r="D14" s="119" t="s">
        <v>15</v>
      </c>
      <c r="E14" s="119"/>
      <c r="F14" s="101"/>
      <c r="G14" s="99"/>
      <c r="H14" s="100"/>
    </row>
    <row r="15" spans="1:14" s="18" customFormat="1" ht="8.1" customHeight="1" x14ac:dyDescent="0.25"/>
    <row r="16" spans="1:14" s="18" customFormat="1" ht="12" x14ac:dyDescent="0.25">
      <c r="A16" s="102" t="s">
        <v>16</v>
      </c>
      <c r="B16" s="102"/>
      <c r="C16" s="102"/>
      <c r="D16" s="102"/>
      <c r="E16" s="102"/>
      <c r="F16" s="102"/>
      <c r="G16" s="102"/>
      <c r="H16" s="102"/>
      <c r="I16" s="102"/>
      <c r="J16" s="102"/>
    </row>
    <row r="17" spans="1:10" s="18" customFormat="1" ht="15" customHeight="1" x14ac:dyDescent="0.25">
      <c r="A17" s="18" t="s">
        <v>172</v>
      </c>
      <c r="B17" s="101"/>
      <c r="C17" s="99"/>
      <c r="D17" s="99"/>
      <c r="E17" s="100"/>
      <c r="F17" s="109" t="s">
        <v>179</v>
      </c>
      <c r="G17" s="109"/>
      <c r="H17" s="101"/>
      <c r="I17" s="99"/>
      <c r="J17" s="100"/>
    </row>
    <row r="18" spans="1:10" s="18" customFormat="1" ht="15" customHeight="1" x14ac:dyDescent="0.25">
      <c r="A18" s="49" t="s">
        <v>180</v>
      </c>
      <c r="B18" s="49"/>
      <c r="C18" s="112"/>
      <c r="D18" s="113"/>
      <c r="E18" s="19" t="s">
        <v>181</v>
      </c>
      <c r="F18" s="94"/>
      <c r="G18" s="95"/>
      <c r="H18" s="19" t="s">
        <v>182</v>
      </c>
      <c r="I18" s="96"/>
      <c r="J18" s="97"/>
    </row>
    <row r="19" spans="1:10" s="18" customFormat="1" ht="15" customHeight="1" x14ac:dyDescent="0.25">
      <c r="A19" s="18" t="s">
        <v>210</v>
      </c>
      <c r="B19" s="117"/>
      <c r="C19" s="118"/>
      <c r="D19" s="118"/>
      <c r="E19" s="118"/>
      <c r="F19" s="118"/>
      <c r="G19" s="118"/>
      <c r="I19" s="19" t="s">
        <v>197</v>
      </c>
      <c r="J19" s="25" t="s">
        <v>198</v>
      </c>
    </row>
    <row r="20" spans="1:10" s="18" customFormat="1" ht="15" customHeight="1" x14ac:dyDescent="0.25">
      <c r="A20" s="18" t="s">
        <v>209</v>
      </c>
      <c r="B20" s="101" t="s">
        <v>170</v>
      </c>
      <c r="C20" s="99"/>
      <c r="D20" s="99"/>
      <c r="E20" s="100"/>
      <c r="F20" s="21"/>
      <c r="G20" s="21"/>
      <c r="I20" s="19" t="s">
        <v>212</v>
      </c>
      <c r="J20" s="25" t="s">
        <v>198</v>
      </c>
    </row>
    <row r="21" spans="1:10" s="18" customFormat="1" ht="5.0999999999999996" customHeight="1" x14ac:dyDescent="0.25">
      <c r="B21" s="22"/>
      <c r="C21" s="21"/>
      <c r="D21" s="21"/>
      <c r="E21" s="21"/>
      <c r="F21" s="21"/>
      <c r="G21" s="21"/>
      <c r="I21" s="19"/>
      <c r="J21" s="19"/>
    </row>
    <row r="22" spans="1:10" s="18" customFormat="1" ht="12" x14ac:dyDescent="0.25">
      <c r="A22" s="102" t="s">
        <v>173</v>
      </c>
      <c r="B22" s="102"/>
      <c r="C22" s="102"/>
      <c r="D22" s="102"/>
      <c r="E22" s="102"/>
      <c r="F22" s="102"/>
      <c r="G22" s="102"/>
      <c r="H22" s="102"/>
      <c r="I22" s="102"/>
      <c r="J22" s="102"/>
    </row>
    <row r="23" spans="1:10" s="18" customFormat="1" ht="15" customHeight="1" x14ac:dyDescent="0.25">
      <c r="A23" s="18" t="s">
        <v>172</v>
      </c>
      <c r="B23" s="101"/>
      <c r="C23" s="99"/>
      <c r="D23" s="99"/>
      <c r="E23" s="100"/>
      <c r="F23" s="109" t="s">
        <v>179</v>
      </c>
      <c r="G23" s="109"/>
      <c r="H23" s="101"/>
      <c r="I23" s="99"/>
      <c r="J23" s="100"/>
    </row>
    <row r="24" spans="1:10" s="18" customFormat="1" ht="15" customHeight="1" x14ac:dyDescent="0.25">
      <c r="A24" s="49" t="s">
        <v>180</v>
      </c>
      <c r="B24" s="49"/>
      <c r="C24" s="112"/>
      <c r="D24" s="113"/>
      <c r="E24" s="19" t="s">
        <v>181</v>
      </c>
      <c r="F24" s="94"/>
      <c r="G24" s="95"/>
      <c r="H24" s="19" t="s">
        <v>182</v>
      </c>
      <c r="I24" s="96"/>
      <c r="J24" s="97"/>
    </row>
    <row r="25" spans="1:10" s="18" customFormat="1" ht="15" customHeight="1" x14ac:dyDescent="0.25">
      <c r="A25" s="18" t="s">
        <v>210</v>
      </c>
      <c r="B25" s="98"/>
      <c r="C25" s="99"/>
      <c r="D25" s="99"/>
      <c r="E25" s="99"/>
      <c r="F25" s="99"/>
      <c r="G25" s="100"/>
      <c r="I25" s="19" t="s">
        <v>197</v>
      </c>
      <c r="J25" s="25" t="s">
        <v>198</v>
      </c>
    </row>
    <row r="26" spans="1:10" s="18" customFormat="1" ht="15" customHeight="1" x14ac:dyDescent="0.25">
      <c r="A26" s="18" t="s">
        <v>209</v>
      </c>
      <c r="B26" s="101" t="s">
        <v>170</v>
      </c>
      <c r="C26" s="99"/>
      <c r="D26" s="99"/>
      <c r="E26" s="100"/>
      <c r="F26" s="21"/>
      <c r="G26" s="21"/>
      <c r="I26" s="19" t="s">
        <v>212</v>
      </c>
      <c r="J26" s="25" t="s">
        <v>198</v>
      </c>
    </row>
    <row r="27" spans="1:10" s="18" customFormat="1" ht="5.0999999999999996" customHeight="1" x14ac:dyDescent="0.25">
      <c r="B27" s="22"/>
      <c r="C27" s="21"/>
      <c r="D27" s="21"/>
      <c r="E27" s="21"/>
      <c r="F27" s="21"/>
      <c r="G27" s="21"/>
      <c r="I27" s="19"/>
      <c r="J27" s="19"/>
    </row>
    <row r="28" spans="1:10" s="18" customFormat="1" ht="12" x14ac:dyDescent="0.25">
      <c r="A28" s="102" t="s">
        <v>174</v>
      </c>
      <c r="B28" s="102"/>
      <c r="C28" s="102"/>
      <c r="D28" s="102"/>
      <c r="E28" s="102"/>
      <c r="F28" s="102"/>
      <c r="G28" s="102"/>
      <c r="H28" s="102"/>
      <c r="I28" s="102"/>
      <c r="J28" s="102"/>
    </row>
    <row r="29" spans="1:10" s="18" customFormat="1" ht="15" customHeight="1" x14ac:dyDescent="0.25">
      <c r="A29" s="18" t="s">
        <v>172</v>
      </c>
      <c r="B29" s="101"/>
      <c r="C29" s="99"/>
      <c r="D29" s="99"/>
      <c r="E29" s="100"/>
      <c r="F29" s="109" t="s">
        <v>179</v>
      </c>
      <c r="G29" s="109"/>
      <c r="H29" s="101"/>
      <c r="I29" s="99"/>
      <c r="J29" s="100"/>
    </row>
    <row r="30" spans="1:10" s="18" customFormat="1" ht="15" customHeight="1" x14ac:dyDescent="0.25">
      <c r="A30" s="49" t="s">
        <v>180</v>
      </c>
      <c r="B30" s="49"/>
      <c r="C30" s="112"/>
      <c r="D30" s="113"/>
      <c r="E30" s="19" t="s">
        <v>181</v>
      </c>
      <c r="F30" s="94"/>
      <c r="G30" s="95"/>
      <c r="H30" s="19" t="s">
        <v>182</v>
      </c>
      <c r="I30" s="96"/>
      <c r="J30" s="97"/>
    </row>
    <row r="31" spans="1:10" s="18" customFormat="1" ht="15" customHeight="1" x14ac:dyDescent="0.25">
      <c r="A31" s="18" t="s">
        <v>210</v>
      </c>
      <c r="B31" s="98"/>
      <c r="C31" s="99"/>
      <c r="D31" s="99"/>
      <c r="E31" s="99"/>
      <c r="F31" s="99"/>
      <c r="G31" s="100"/>
      <c r="I31" s="19" t="s">
        <v>197</v>
      </c>
      <c r="J31" s="25" t="s">
        <v>198</v>
      </c>
    </row>
    <row r="32" spans="1:10" s="18" customFormat="1" ht="15" customHeight="1" x14ac:dyDescent="0.25">
      <c r="A32" s="18" t="s">
        <v>209</v>
      </c>
      <c r="B32" s="101" t="s">
        <v>170</v>
      </c>
      <c r="C32" s="99"/>
      <c r="D32" s="99"/>
      <c r="E32" s="100"/>
      <c r="F32" s="21"/>
      <c r="G32" s="21"/>
      <c r="I32" s="19" t="s">
        <v>212</v>
      </c>
      <c r="J32" s="25" t="s">
        <v>198</v>
      </c>
    </row>
    <row r="33" spans="1:10" s="18" customFormat="1" ht="5.0999999999999996" customHeight="1" x14ac:dyDescent="0.25">
      <c r="B33" s="22"/>
      <c r="C33" s="21"/>
      <c r="D33" s="21"/>
      <c r="E33" s="21"/>
      <c r="F33" s="21"/>
      <c r="G33" s="21"/>
      <c r="I33" s="19"/>
      <c r="J33" s="19"/>
    </row>
    <row r="34" spans="1:10" s="18" customFormat="1" ht="12" x14ac:dyDescent="0.25">
      <c r="A34" s="102" t="s">
        <v>175</v>
      </c>
      <c r="B34" s="102"/>
      <c r="C34" s="102"/>
      <c r="D34" s="102"/>
      <c r="E34" s="102"/>
      <c r="F34" s="102"/>
      <c r="G34" s="102"/>
      <c r="H34" s="102"/>
      <c r="I34" s="102"/>
      <c r="J34" s="102"/>
    </row>
    <row r="35" spans="1:10" s="18" customFormat="1" ht="15" customHeight="1" x14ac:dyDescent="0.25">
      <c r="A35" s="18" t="s">
        <v>172</v>
      </c>
      <c r="B35" s="101"/>
      <c r="C35" s="99"/>
      <c r="D35" s="99"/>
      <c r="E35" s="100"/>
      <c r="F35" s="109" t="s">
        <v>179</v>
      </c>
      <c r="G35" s="109"/>
      <c r="H35" s="101"/>
      <c r="I35" s="99"/>
      <c r="J35" s="100"/>
    </row>
    <row r="36" spans="1:10" s="18" customFormat="1" ht="15" customHeight="1" x14ac:dyDescent="0.25">
      <c r="A36" s="49" t="s">
        <v>180</v>
      </c>
      <c r="B36" s="49"/>
      <c r="C36" s="112"/>
      <c r="D36" s="113"/>
      <c r="E36" s="19" t="s">
        <v>181</v>
      </c>
      <c r="F36" s="94"/>
      <c r="G36" s="95"/>
      <c r="H36" s="19" t="s">
        <v>182</v>
      </c>
      <c r="I36" s="96"/>
      <c r="J36" s="97"/>
    </row>
    <row r="37" spans="1:10" s="18" customFormat="1" ht="15" customHeight="1" x14ac:dyDescent="0.25">
      <c r="A37" s="18" t="s">
        <v>210</v>
      </c>
      <c r="B37" s="98"/>
      <c r="C37" s="99"/>
      <c r="D37" s="99"/>
      <c r="E37" s="99"/>
      <c r="F37" s="99"/>
      <c r="G37" s="100"/>
      <c r="I37" s="19" t="s">
        <v>197</v>
      </c>
      <c r="J37" s="25" t="s">
        <v>198</v>
      </c>
    </row>
    <row r="38" spans="1:10" s="18" customFormat="1" ht="15" customHeight="1" x14ac:dyDescent="0.25">
      <c r="A38" s="18" t="s">
        <v>209</v>
      </c>
      <c r="B38" s="101" t="s">
        <v>170</v>
      </c>
      <c r="C38" s="99"/>
      <c r="D38" s="99"/>
      <c r="E38" s="100"/>
      <c r="F38" s="21"/>
      <c r="G38" s="21"/>
      <c r="I38" s="19" t="s">
        <v>212</v>
      </c>
      <c r="J38" s="25" t="s">
        <v>198</v>
      </c>
    </row>
    <row r="39" spans="1:10" s="18" customFormat="1" ht="5.0999999999999996" customHeight="1" x14ac:dyDescent="0.25">
      <c r="B39" s="22"/>
      <c r="C39" s="21"/>
      <c r="D39" s="21"/>
      <c r="E39" s="21"/>
      <c r="F39" s="21"/>
      <c r="G39" s="21"/>
      <c r="I39" s="19"/>
      <c r="J39" s="19"/>
    </row>
    <row r="40" spans="1:10" s="18" customFormat="1" ht="12" x14ac:dyDescent="0.25">
      <c r="A40" s="102" t="s">
        <v>176</v>
      </c>
      <c r="B40" s="102"/>
      <c r="C40" s="102"/>
      <c r="D40" s="102"/>
      <c r="E40" s="102"/>
      <c r="F40" s="102"/>
      <c r="G40" s="102"/>
      <c r="H40" s="102"/>
      <c r="I40" s="102"/>
      <c r="J40" s="102"/>
    </row>
    <row r="41" spans="1:10" s="18" customFormat="1" ht="15" customHeight="1" x14ac:dyDescent="0.25">
      <c r="A41" s="18" t="s">
        <v>172</v>
      </c>
      <c r="B41" s="101"/>
      <c r="C41" s="99"/>
      <c r="D41" s="99"/>
      <c r="E41" s="100"/>
      <c r="F41" s="109" t="s">
        <v>179</v>
      </c>
      <c r="G41" s="109"/>
      <c r="H41" s="101"/>
      <c r="I41" s="99"/>
      <c r="J41" s="100"/>
    </row>
    <row r="42" spans="1:10" s="18" customFormat="1" ht="15" customHeight="1" x14ac:dyDescent="0.25">
      <c r="A42" s="49" t="s">
        <v>180</v>
      </c>
      <c r="B42" s="49"/>
      <c r="C42" s="112"/>
      <c r="D42" s="113"/>
      <c r="E42" s="19" t="s">
        <v>181</v>
      </c>
      <c r="F42" s="94"/>
      <c r="G42" s="95"/>
      <c r="H42" s="19" t="s">
        <v>182</v>
      </c>
      <c r="I42" s="96"/>
      <c r="J42" s="97"/>
    </row>
    <row r="43" spans="1:10" s="18" customFormat="1" ht="15" customHeight="1" x14ac:dyDescent="0.25">
      <c r="A43" s="18" t="s">
        <v>210</v>
      </c>
      <c r="B43" s="98"/>
      <c r="C43" s="99"/>
      <c r="D43" s="99"/>
      <c r="E43" s="99"/>
      <c r="F43" s="99"/>
      <c r="G43" s="100"/>
      <c r="I43" s="19" t="s">
        <v>197</v>
      </c>
      <c r="J43" s="25" t="s">
        <v>198</v>
      </c>
    </row>
    <row r="44" spans="1:10" s="18" customFormat="1" ht="15" customHeight="1" x14ac:dyDescent="0.25">
      <c r="A44" s="18" t="s">
        <v>209</v>
      </c>
      <c r="B44" s="101" t="s">
        <v>170</v>
      </c>
      <c r="C44" s="99"/>
      <c r="D44" s="99"/>
      <c r="E44" s="100"/>
      <c r="F44" s="21"/>
      <c r="G44" s="21"/>
      <c r="I44" s="19" t="s">
        <v>212</v>
      </c>
      <c r="J44" s="25" t="s">
        <v>198</v>
      </c>
    </row>
    <row r="45" spans="1:10" s="18" customFormat="1" ht="5.0999999999999996" customHeight="1" x14ac:dyDescent="0.25">
      <c r="B45" s="22"/>
      <c r="C45" s="21"/>
      <c r="D45" s="21"/>
      <c r="E45" s="21"/>
      <c r="F45" s="21"/>
      <c r="G45" s="21"/>
      <c r="I45" s="19"/>
      <c r="J45" s="19"/>
    </row>
    <row r="46" spans="1:10" s="18" customFormat="1" ht="12" x14ac:dyDescent="0.25">
      <c r="A46" s="102" t="s">
        <v>177</v>
      </c>
      <c r="B46" s="102"/>
      <c r="C46" s="102"/>
      <c r="D46" s="102"/>
      <c r="E46" s="102"/>
      <c r="F46" s="102"/>
      <c r="G46" s="102"/>
      <c r="H46" s="102"/>
      <c r="I46" s="102"/>
      <c r="J46" s="102"/>
    </row>
    <row r="47" spans="1:10" s="18" customFormat="1" ht="15" customHeight="1" x14ac:dyDescent="0.25">
      <c r="A47" s="18" t="s">
        <v>172</v>
      </c>
      <c r="B47" s="101"/>
      <c r="C47" s="99"/>
      <c r="D47" s="99"/>
      <c r="E47" s="100"/>
      <c r="F47" s="109" t="s">
        <v>179</v>
      </c>
      <c r="G47" s="109"/>
      <c r="H47" s="101"/>
      <c r="I47" s="99"/>
      <c r="J47" s="100"/>
    </row>
    <row r="48" spans="1:10" s="18" customFormat="1" ht="15" customHeight="1" x14ac:dyDescent="0.25">
      <c r="A48" s="49" t="s">
        <v>180</v>
      </c>
      <c r="B48" s="49"/>
      <c r="C48" s="112"/>
      <c r="D48" s="113"/>
      <c r="E48" s="19" t="s">
        <v>181</v>
      </c>
      <c r="F48" s="94"/>
      <c r="G48" s="95"/>
      <c r="H48" s="19" t="s">
        <v>182</v>
      </c>
      <c r="I48" s="96"/>
      <c r="J48" s="97"/>
    </row>
    <row r="49" spans="1:12" s="18" customFormat="1" ht="15" customHeight="1" x14ac:dyDescent="0.25">
      <c r="A49" s="18" t="s">
        <v>210</v>
      </c>
      <c r="B49" s="98"/>
      <c r="C49" s="99"/>
      <c r="D49" s="99"/>
      <c r="E49" s="99"/>
      <c r="F49" s="99"/>
      <c r="G49" s="100"/>
      <c r="I49" s="19" t="s">
        <v>197</v>
      </c>
      <c r="J49" s="25" t="s">
        <v>198</v>
      </c>
    </row>
    <row r="50" spans="1:12" s="18" customFormat="1" ht="15" customHeight="1" x14ac:dyDescent="0.25">
      <c r="A50" s="18" t="s">
        <v>209</v>
      </c>
      <c r="B50" s="101" t="s">
        <v>170</v>
      </c>
      <c r="C50" s="99"/>
      <c r="D50" s="99"/>
      <c r="E50" s="100"/>
      <c r="F50" s="21"/>
      <c r="G50" s="21"/>
      <c r="I50" s="19" t="s">
        <v>212</v>
      </c>
      <c r="J50" s="25" t="s">
        <v>198</v>
      </c>
    </row>
    <row r="51" spans="1:12" s="18" customFormat="1" ht="5.0999999999999996" customHeight="1" x14ac:dyDescent="0.25">
      <c r="B51" s="22"/>
      <c r="C51" s="21"/>
      <c r="D51" s="21"/>
      <c r="E51" s="21"/>
      <c r="F51" s="21"/>
      <c r="G51" s="21"/>
      <c r="I51" s="19"/>
      <c r="J51" s="19"/>
    </row>
    <row r="52" spans="1:12" s="18" customFormat="1" ht="12" x14ac:dyDescent="0.25">
      <c r="A52" s="102" t="s">
        <v>183</v>
      </c>
      <c r="B52" s="102"/>
      <c r="C52" s="102"/>
      <c r="D52" s="102"/>
      <c r="E52" s="102"/>
      <c r="F52" s="102"/>
      <c r="G52" s="102"/>
      <c r="H52" s="102"/>
      <c r="I52" s="102"/>
      <c r="J52" s="102"/>
    </row>
    <row r="53" spans="1:12" s="18" customFormat="1" ht="15" customHeight="1" x14ac:dyDescent="0.25">
      <c r="A53" s="18" t="s">
        <v>172</v>
      </c>
      <c r="B53" s="101"/>
      <c r="C53" s="99"/>
      <c r="D53" s="99"/>
      <c r="E53" s="100"/>
      <c r="F53" s="109" t="s">
        <v>179</v>
      </c>
      <c r="G53" s="109"/>
      <c r="H53" s="101"/>
      <c r="I53" s="99"/>
      <c r="J53" s="100"/>
    </row>
    <row r="54" spans="1:12" s="18" customFormat="1" ht="15" customHeight="1" x14ac:dyDescent="0.25">
      <c r="A54" s="49" t="s">
        <v>180</v>
      </c>
      <c r="B54" s="49"/>
      <c r="C54" s="112"/>
      <c r="D54" s="113"/>
      <c r="E54" s="19" t="s">
        <v>181</v>
      </c>
      <c r="F54" s="94"/>
      <c r="G54" s="95"/>
      <c r="H54" s="19" t="s">
        <v>182</v>
      </c>
      <c r="I54" s="96"/>
      <c r="J54" s="97"/>
    </row>
    <row r="55" spans="1:12" s="18" customFormat="1" ht="15" customHeight="1" x14ac:dyDescent="0.25">
      <c r="A55" s="18" t="s">
        <v>210</v>
      </c>
      <c r="B55" s="98"/>
      <c r="C55" s="99"/>
      <c r="D55" s="99"/>
      <c r="E55" s="99"/>
      <c r="F55" s="99"/>
      <c r="G55" s="100"/>
      <c r="I55" s="19" t="s">
        <v>197</v>
      </c>
      <c r="J55" s="25" t="s">
        <v>198</v>
      </c>
    </row>
    <row r="56" spans="1:12" s="18" customFormat="1" ht="15" customHeight="1" x14ac:dyDescent="0.25">
      <c r="A56" s="18" t="s">
        <v>209</v>
      </c>
      <c r="B56" s="101" t="s">
        <v>170</v>
      </c>
      <c r="C56" s="99"/>
      <c r="D56" s="99"/>
      <c r="E56" s="100"/>
      <c r="F56" s="21"/>
      <c r="G56" s="21"/>
      <c r="I56" s="19" t="s">
        <v>212</v>
      </c>
      <c r="J56" s="25" t="s">
        <v>198</v>
      </c>
    </row>
    <row r="57" spans="1:12" s="18" customFormat="1" ht="5.0999999999999996" customHeight="1" x14ac:dyDescent="0.25">
      <c r="B57" s="22"/>
      <c r="C57" s="21"/>
      <c r="D57" s="21"/>
      <c r="E57" s="21"/>
      <c r="F57" s="21"/>
      <c r="G57" s="21"/>
      <c r="I57" s="19"/>
      <c r="J57" s="19"/>
    </row>
    <row r="58" spans="1:12" s="18" customFormat="1" ht="12" x14ac:dyDescent="0.25">
      <c r="A58" s="102" t="s">
        <v>184</v>
      </c>
      <c r="B58" s="102"/>
      <c r="C58" s="102"/>
      <c r="D58" s="102"/>
      <c r="E58" s="102"/>
      <c r="F58" s="102"/>
      <c r="G58" s="102"/>
      <c r="H58" s="102"/>
      <c r="I58" s="102"/>
      <c r="J58" s="102"/>
    </row>
    <row r="59" spans="1:12" s="18" customFormat="1" ht="15" customHeight="1" x14ac:dyDescent="0.25">
      <c r="A59" s="18" t="s">
        <v>172</v>
      </c>
      <c r="B59" s="101"/>
      <c r="C59" s="99"/>
      <c r="D59" s="99"/>
      <c r="E59" s="100"/>
      <c r="F59" s="109" t="s">
        <v>179</v>
      </c>
      <c r="G59" s="109"/>
      <c r="H59" s="101"/>
      <c r="I59" s="99"/>
      <c r="J59" s="100"/>
    </row>
    <row r="60" spans="1:12" s="18" customFormat="1" ht="15" customHeight="1" x14ac:dyDescent="0.25">
      <c r="A60" s="49" t="s">
        <v>180</v>
      </c>
      <c r="B60" s="49"/>
      <c r="C60" s="112"/>
      <c r="D60" s="113"/>
      <c r="E60" s="19" t="s">
        <v>181</v>
      </c>
      <c r="F60" s="94"/>
      <c r="G60" s="95"/>
      <c r="H60" s="19" t="s">
        <v>182</v>
      </c>
      <c r="I60" s="96"/>
      <c r="J60" s="97"/>
    </row>
    <row r="61" spans="1:12" s="18" customFormat="1" ht="15" customHeight="1" x14ac:dyDescent="0.25">
      <c r="A61" s="18" t="s">
        <v>210</v>
      </c>
      <c r="B61" s="98"/>
      <c r="C61" s="99"/>
      <c r="D61" s="99"/>
      <c r="E61" s="99"/>
      <c r="F61" s="99"/>
      <c r="G61" s="100"/>
      <c r="I61" s="19" t="s">
        <v>197</v>
      </c>
      <c r="J61" s="25" t="s">
        <v>198</v>
      </c>
      <c r="L61" s="46"/>
    </row>
    <row r="62" spans="1:12" s="18" customFormat="1" ht="15" customHeight="1" x14ac:dyDescent="0.25">
      <c r="A62" s="18" t="s">
        <v>209</v>
      </c>
      <c r="B62" s="101" t="s">
        <v>170</v>
      </c>
      <c r="C62" s="99"/>
      <c r="D62" s="99"/>
      <c r="E62" s="100"/>
      <c r="F62" s="21"/>
      <c r="G62" s="21"/>
      <c r="I62" s="19" t="s">
        <v>212</v>
      </c>
      <c r="J62" s="25" t="s">
        <v>198</v>
      </c>
    </row>
    <row r="63" spans="1:12" s="18" customFormat="1" ht="5.0999999999999996" customHeight="1" x14ac:dyDescent="0.25">
      <c r="B63" s="22"/>
      <c r="C63" s="21"/>
      <c r="D63" s="21"/>
      <c r="E63" s="21"/>
      <c r="F63" s="21"/>
      <c r="G63" s="21"/>
      <c r="I63" s="19"/>
      <c r="J63" s="19"/>
    </row>
    <row r="64" spans="1:12" ht="15" customHeight="1" x14ac:dyDescent="0.25">
      <c r="A64" s="90" t="s">
        <v>178</v>
      </c>
      <c r="B64" s="90"/>
      <c r="C64" s="90"/>
      <c r="D64" s="90"/>
      <c r="E64" s="90"/>
      <c r="F64" s="90"/>
      <c r="G64" s="90"/>
      <c r="H64" s="90"/>
      <c r="I64" s="90"/>
      <c r="J64" s="90"/>
    </row>
    <row r="65" spans="1:10" ht="7.5" customHeight="1" thickBot="1" x14ac:dyDescent="0.3"/>
    <row r="66" spans="1:10" ht="15" customHeight="1" thickBot="1" x14ac:dyDescent="0.3">
      <c r="A66" s="103" t="s">
        <v>185</v>
      </c>
      <c r="B66" s="104"/>
      <c r="C66" s="104"/>
      <c r="D66" s="104"/>
      <c r="E66" s="105"/>
      <c r="F66" s="103" t="s">
        <v>186</v>
      </c>
      <c r="G66" s="104"/>
      <c r="H66" s="105"/>
      <c r="I66" s="110" t="s">
        <v>200</v>
      </c>
      <c r="J66" s="111"/>
    </row>
    <row r="67" spans="1:10" ht="12" customHeight="1" x14ac:dyDescent="0.25">
      <c r="A67" s="91" t="str">
        <f>"Volwassene (vanaf °"&amp; RIGHT($A$1,4)-19 &amp;")"</f>
        <v>Volwassene (vanaf °2007)</v>
      </c>
      <c r="B67" s="48"/>
      <c r="C67" s="48"/>
      <c r="D67" s="48"/>
      <c r="E67" s="13">
        <v>110</v>
      </c>
      <c r="F67" s="91" t="s">
        <v>187</v>
      </c>
      <c r="G67" s="48"/>
      <c r="H67" s="8">
        <v>0</v>
      </c>
      <c r="I67" s="11" t="str">
        <f>"Vanaf 19 j (°"&amp; RIGHT($A$1,4)-19 &amp;")"</f>
        <v>Vanaf 19 j (°2007)</v>
      </c>
      <c r="J67" s="8">
        <v>17</v>
      </c>
    </row>
    <row r="68" spans="1:10" ht="12" customHeight="1" x14ac:dyDescent="0.25">
      <c r="A68" s="91" t="str">
        <f>"Student* t.e.m. 25 j (°"&amp; RIGHT($A$1,4)-25 &amp;")"</f>
        <v>Student* t.e.m. 25 j (°2001)</v>
      </c>
      <c r="B68" s="48"/>
      <c r="C68" s="48"/>
      <c r="D68" s="48"/>
      <c r="E68" s="13">
        <v>70</v>
      </c>
      <c r="F68" s="91" t="s">
        <v>188</v>
      </c>
      <c r="G68" s="48"/>
      <c r="H68" s="8">
        <v>40</v>
      </c>
      <c r="I68" s="91" t="str">
        <f>"Jongere t.e.m. 18 j (°"&amp; RIGHT($A$1,4)-18 &amp;")"</f>
        <v>Jongere t.e.m. 18 j (°2008)</v>
      </c>
      <c r="J68" s="8">
        <v>6</v>
      </c>
    </row>
    <row r="69" spans="1:10" ht="12" customHeight="1" x14ac:dyDescent="0.25">
      <c r="A69" s="91" t="str">
        <f>"Jongere t.e.m. 18 j (°"&amp; RIGHT($A$1,4)-18 &amp;")"</f>
        <v>Jongere t.e.m. 18 j (°2008)</v>
      </c>
      <c r="B69" s="48"/>
      <c r="C69" s="48"/>
      <c r="D69" s="48"/>
      <c r="E69" s="13">
        <v>60</v>
      </c>
      <c r="F69" s="91" t="s">
        <v>189</v>
      </c>
      <c r="G69" s="48"/>
      <c r="H69" s="8">
        <v>80</v>
      </c>
      <c r="I69" s="91"/>
      <c r="J69" s="45">
        <v>5</v>
      </c>
    </row>
    <row r="70" spans="1:10" ht="12" customHeight="1" x14ac:dyDescent="0.25">
      <c r="A70" s="91" t="str">
        <f>"Kind t.e.m. 12 j (°"&amp; RIGHT($A$1,4)-12 &amp;")"</f>
        <v>Kind t.e.m. 12 j (°2014)</v>
      </c>
      <c r="B70" s="48"/>
      <c r="C70" s="48"/>
      <c r="D70" s="48"/>
      <c r="E70" s="13">
        <v>30</v>
      </c>
      <c r="F70" s="6"/>
      <c r="G70" s="2"/>
      <c r="H70" s="8"/>
      <c r="I70" s="11"/>
      <c r="J70" s="8"/>
    </row>
    <row r="71" spans="1:10" ht="12" customHeight="1" x14ac:dyDescent="0.25">
      <c r="A71" s="91" t="str">
        <f>"Kind t.e.m. 6 j (°"&amp; RIGHT($A$1,4)-6 &amp;")"</f>
        <v>Kind t.e.m. 6 j (°2020)</v>
      </c>
      <c r="B71" s="48"/>
      <c r="C71" s="48"/>
      <c r="D71" s="48"/>
      <c r="E71" s="13">
        <v>15</v>
      </c>
      <c r="F71" s="6"/>
      <c r="G71" s="2"/>
      <c r="H71" s="8"/>
      <c r="I71" s="11"/>
      <c r="J71" s="8"/>
    </row>
    <row r="72" spans="1:10" ht="12" customHeight="1" x14ac:dyDescent="0.25">
      <c r="A72" s="91" t="s">
        <v>208</v>
      </c>
      <c r="B72" s="48"/>
      <c r="C72" s="48"/>
      <c r="D72" s="48"/>
      <c r="E72" s="13">
        <v>35</v>
      </c>
      <c r="F72" s="6"/>
      <c r="G72" s="2"/>
      <c r="H72" s="8"/>
      <c r="I72" s="11"/>
      <c r="J72" s="8"/>
    </row>
    <row r="73" spans="1:10" ht="12" customHeight="1" x14ac:dyDescent="0.25">
      <c r="A73" s="91" t="s">
        <v>194</v>
      </c>
      <c r="B73" s="48"/>
      <c r="C73" s="48"/>
      <c r="D73" s="48"/>
      <c r="E73" s="13">
        <v>30</v>
      </c>
      <c r="F73" s="6"/>
      <c r="G73" s="2"/>
      <c r="H73" s="8"/>
      <c r="I73" s="11"/>
      <c r="J73" s="8"/>
    </row>
    <row r="74" spans="1:10" ht="12" customHeight="1" thickBot="1" x14ac:dyDescent="0.3">
      <c r="A74" s="107" t="s">
        <v>195</v>
      </c>
      <c r="B74" s="108"/>
      <c r="C74" s="108"/>
      <c r="D74" s="108"/>
      <c r="E74" s="14">
        <v>0</v>
      </c>
      <c r="F74" s="7"/>
      <c r="G74" s="10"/>
      <c r="H74" s="9"/>
      <c r="I74" s="12"/>
      <c r="J74" s="9"/>
    </row>
    <row r="75" spans="1:10" ht="12" customHeight="1" x14ac:dyDescent="0.25">
      <c r="A75" s="93" t="s">
        <v>228</v>
      </c>
      <c r="B75" s="93"/>
      <c r="C75" s="93"/>
      <c r="D75" s="93"/>
      <c r="E75" s="93"/>
      <c r="G75" s="2"/>
      <c r="H75" s="47"/>
      <c r="I75" s="2"/>
      <c r="J75" s="47"/>
    </row>
    <row r="76" spans="1:10" ht="7.5" customHeight="1" thickBot="1" x14ac:dyDescent="0.3"/>
    <row r="77" spans="1:10" s="18" customFormat="1" ht="15.75" customHeight="1" thickBot="1" x14ac:dyDescent="0.3">
      <c r="A77" s="103" t="s">
        <v>185</v>
      </c>
      <c r="B77" s="104"/>
      <c r="C77" s="104"/>
      <c r="D77" s="104"/>
      <c r="E77" s="105"/>
      <c r="F77" s="55" t="s">
        <v>202</v>
      </c>
      <c r="G77" s="56"/>
      <c r="H77" s="57"/>
      <c r="I77" s="28" t="s">
        <v>200</v>
      </c>
      <c r="J77" s="29" t="s">
        <v>196</v>
      </c>
    </row>
    <row r="78" spans="1:10" s="18" customFormat="1" ht="12" x14ac:dyDescent="0.25">
      <c r="A78" s="30" t="s">
        <v>16</v>
      </c>
      <c r="B78" s="106" t="str">
        <f>IF(AND($B20="Allround lid (tennis &amp; petanque)",$J19="JA",(RIGHT($A$1,4)-YEAR($C18)&gt;18),(RIGHT($A$1,4)-YEAR($C18)&lt;26)),$A$68,IF($B20="Petanque lid",$A$72,IF($B20="Niet actief lid",$A$73,IF($B20=$A$74,$A$74,IF(AND($B20="Allround lid (tennis &amp; petanque)",$J19="NEEN",(RIGHT($A$1,4)-YEAR($C18)&gt;18)),$A$67,IF(AND($B20="Allround lid (tennis &amp; petanque)",$J19="JA",(RIGHT($A$1,4)-YEAR($C18)&gt;25)),$A$67,IF(AND($B20="Allround lid (tennis &amp; petanque)",$J19="NEEN",(RIGHT($A$1,4)-YEAR($C18)&gt;12)),$A$69,IF(AND($B20="Allround lid (tennis &amp; petanque)",$J19="NEEN",(RIGHT($A$1,4)-YEAR($C18)&gt;6)),$A$70,IF(AND($B20="Allround lid (tennis &amp; petanque)",$J19="NEEN",(RIGHT($A$1,4)-YEAR($C18)&lt;=6)),$A$71,"")))))))))</f>
        <v/>
      </c>
      <c r="C78" s="106"/>
      <c r="D78" s="106"/>
      <c r="E78" s="31">
        <f t="shared" ref="E78:E85" si="0">IFERROR(INDEX($E$67:$E$74,MATCH($B78,$A$67:$A$74,0)),0)</f>
        <v>0</v>
      </c>
      <c r="F78" s="32">
        <v>0</v>
      </c>
      <c r="G78" s="5" t="s">
        <v>221</v>
      </c>
      <c r="H78" s="33">
        <f>$F78*40</f>
        <v>0</v>
      </c>
      <c r="I78" s="34">
        <f>IF($J$20="JA",IF($C$18&gt;=VALUE("1/1/"&amp;RIGHT($A$1,4)-18),$J$68,$J$67),0)</f>
        <v>0</v>
      </c>
      <c r="J78" s="35">
        <f>$E78+$H78+I78</f>
        <v>0</v>
      </c>
    </row>
    <row r="79" spans="1:10" s="18" customFormat="1" ht="12" x14ac:dyDescent="0.25">
      <c r="A79" s="30" t="s">
        <v>173</v>
      </c>
      <c r="B79" s="51" t="str">
        <f>IF(AND($B26="Allround lid (tennis &amp; petanque)",$J25="JA",(RIGHT($A$1,4)-YEAR($C24)&gt;18),(RIGHT($A$1,4)-YEAR($C24)&lt;26)),$A$68,IF($B26="Petanque lid",$A$72,IF($B26="Niet actief lid",$A$73,IF($B26=$A$74,$A$74,IF(AND($B26="Allround lid (tennis &amp; petanque)",$J25="NEEN",(RIGHT($A$1,4)-YEAR($C24)&gt;18)),$A$67,IF(AND($B26="Allround lid (tennis &amp; petanque)",$J25="JA",(RIGHT($A$1,4)-YEAR($C24)&gt;25)),$A$67,IF(AND($B26="Allround lid (tennis &amp; petanque)",$J25="NEEN",(RIGHT($A$1,4)-YEAR($C24)&gt;12)),$A$69,IF(AND($B26="Allround lid (tennis &amp; petanque)",$J25="NEEN",(RIGHT($A$1,4)-YEAR($C24)&gt;6)),$A$70,IF(AND($B26="Allround lid (tennis &amp; petanque)",$J25="NEEN",(RIGHT($A$1,4)-YEAR($C24)&lt;=6)),$A$71,"")))))))))</f>
        <v/>
      </c>
      <c r="C79" s="51"/>
      <c r="D79" s="51"/>
      <c r="E79" s="33">
        <f t="shared" si="0"/>
        <v>0</v>
      </c>
      <c r="F79" s="32">
        <v>0</v>
      </c>
      <c r="G79" s="5" t="s">
        <v>221</v>
      </c>
      <c r="H79" s="33">
        <f t="shared" ref="H79:H85" si="1">$F79*40</f>
        <v>0</v>
      </c>
      <c r="I79" s="34">
        <f>IF($J$26="JA",IF($C$24&gt;=VALUE("1/1/"&amp;RIGHT($A$1,4)-18),$J$68,$J$67),0)</f>
        <v>0</v>
      </c>
      <c r="J79" s="35">
        <f t="shared" ref="J79:J84" si="2">$E79+$H79+I79</f>
        <v>0</v>
      </c>
    </row>
    <row r="80" spans="1:10" s="18" customFormat="1" ht="12" x14ac:dyDescent="0.25">
      <c r="A80" s="30" t="s">
        <v>174</v>
      </c>
      <c r="B80" s="51" t="str">
        <f>IF(AND($B32="Allround lid (tennis &amp; petanque)",$J31="JA",(RIGHT($A$1,4)-YEAR($C30)&gt;18),(RIGHT($A$1,4)-YEAR($C30)&lt;26)),$A$68,IF($B32="Petanque lid",$A$72,IF($B32="Niet actief lid",$A$73,IF($B32=$A$74,$A$74,IF(AND($B32="Allround lid (tennis &amp; petanque)",$J31="NEEN",(RIGHT($A$1,4)-YEAR($C30)&gt;18)),$A$67,IF(AND($B32="Allround lid (tennis &amp; petanque)",$J31="JA",(RIGHT($A$1,4)-YEAR($C30)&gt;25)),$A$67,IF(AND($B32="Allround lid (tennis &amp; petanque)",$J31="NEEN",(RIGHT($A$1,4)-YEAR($C30)&gt;12)),$A$69,IF(AND($B32="Allround lid (tennis &amp; petanque)",$J31="NEEN",(RIGHT($A$1,4)-YEAR($C30)&gt;6)),$A$70,IF(AND($B32="Allround lid (tennis &amp; petanque)",$J31="NEEN",(RIGHT($A$1,4)-YEAR($C30)&lt;=6)),$A$71,"")))))))))</f>
        <v/>
      </c>
      <c r="C80" s="51"/>
      <c r="D80" s="51"/>
      <c r="E80" s="33">
        <f t="shared" si="0"/>
        <v>0</v>
      </c>
      <c r="F80" s="32">
        <v>0</v>
      </c>
      <c r="G80" s="5" t="s">
        <v>221</v>
      </c>
      <c r="H80" s="33">
        <f t="shared" si="1"/>
        <v>0</v>
      </c>
      <c r="I80" s="34">
        <f>IF($J$32="JA",IF($C$30&gt;=VALUE("1/1/"&amp;RIGHT($A$1,4)-18),$J$68,$J$67),0)</f>
        <v>0</v>
      </c>
      <c r="J80" s="35">
        <f t="shared" si="2"/>
        <v>0</v>
      </c>
    </row>
    <row r="81" spans="1:10" s="18" customFormat="1" ht="12" x14ac:dyDescent="0.25">
      <c r="A81" s="30" t="s">
        <v>175</v>
      </c>
      <c r="B81" s="51" t="str">
        <f>IF(AND($B38="Allround lid (tennis &amp; petanque)",$J37="JA",(RIGHT($A$1,4)-YEAR($C36)&gt;18),(RIGHT($A$1,4)-YEAR($C36)&lt;26)),$A$68,IF($B38="Petanque lid",$A$72,IF($B38="Niet actief lid",$A$73,IF($B38=$A$74,$A$74,IF(AND($B38="Allround lid (tennis &amp; petanque)",$J37="NEEN",(RIGHT($A$1,4)-YEAR($C36)&gt;18)),$A$67,IF(AND($B38="Allround lid (tennis &amp; petanque)",$J37="JA",(RIGHT($A$1,4)-YEAR($C36)&gt;25)),$A$67,IF(AND($B38="Allround lid (tennis &amp; petanque)",$J37="NEEN",(RIGHT($A$1,4)-YEAR($C36)&gt;12)),$A$69,IF(AND($B38="Allround lid (tennis &amp; petanque)",$J37="NEEN",(RIGHT($A$1,4)-YEAR($C36)&gt;6)),$A$70,IF(AND($B38="Allround lid (tennis &amp; petanque)",$J37="NEEN",(RIGHT($A$1,4)-YEAR($C36)&lt;=6)),$A$71,"")))))))))</f>
        <v/>
      </c>
      <c r="C81" s="51"/>
      <c r="D81" s="51"/>
      <c r="E81" s="33">
        <f t="shared" si="0"/>
        <v>0</v>
      </c>
      <c r="F81" s="32">
        <v>0</v>
      </c>
      <c r="G81" s="5" t="s">
        <v>221</v>
      </c>
      <c r="H81" s="33">
        <f t="shared" si="1"/>
        <v>0</v>
      </c>
      <c r="I81" s="34">
        <f>IF($J$38="JA",IF($C$36&gt;=VALUE("1/1/"&amp;RIGHT($A$1,4)-18),$J$68,$J$67),0)</f>
        <v>0</v>
      </c>
      <c r="J81" s="35">
        <f t="shared" si="2"/>
        <v>0</v>
      </c>
    </row>
    <row r="82" spans="1:10" s="18" customFormat="1" ht="12" x14ac:dyDescent="0.25">
      <c r="A82" s="30" t="s">
        <v>176</v>
      </c>
      <c r="B82" s="51" t="str">
        <f>IF(AND($B44="Allround lid (tennis &amp; petanque)",$J43="JA",(RIGHT($A$1,4)-YEAR($C42)&gt;18),(RIGHT($A$1,4)-YEAR($C42)&lt;26)),$A$68,IF($B44="Petanque lid",$A$72,IF($B44="Niet actief lid",$A$73,IF($B44=$A$74,$A$74,IF(AND($B44="Allround lid (tennis &amp; petanque)",$J43="NEEN",(RIGHT($A$1,4)-YEAR($C42)&gt;18)),$A$67,IF(AND($B44="Allround lid (tennis &amp; petanque)",$J43="JA",(RIGHT($A$1,4)-YEAR($C42)&gt;25)),$A$67,IF(AND($B44="Allround lid (tennis &amp; petanque)",$J43="NEEN",(RIGHT($A$1,4)-YEAR($C42)&gt;12)),$A$69,IF(AND($B44="Allround lid (tennis &amp; petanque)",$J43="NEEN",(RIGHT($A$1,4)-YEAR($C42)&gt;6)),$A$70,IF(AND($B44="Allround lid (tennis &amp; petanque)",$J43="NEEN",(RIGHT($A$1,4)-YEAR($C42)&lt;=6)),$A$71,"")))))))))</f>
        <v/>
      </c>
      <c r="C82" s="51"/>
      <c r="D82" s="51"/>
      <c r="E82" s="33">
        <f t="shared" si="0"/>
        <v>0</v>
      </c>
      <c r="F82" s="32">
        <v>0</v>
      </c>
      <c r="G82" s="5" t="s">
        <v>221</v>
      </c>
      <c r="H82" s="33">
        <f t="shared" si="1"/>
        <v>0</v>
      </c>
      <c r="I82" s="34">
        <f>IF($J$44="JA",IF($C$42&gt;=VALUE("1/1/"&amp;RIGHT($A$1,4)-18),$J$68,$J$67),0)</f>
        <v>0</v>
      </c>
      <c r="J82" s="35">
        <f t="shared" si="2"/>
        <v>0</v>
      </c>
    </row>
    <row r="83" spans="1:10" s="18" customFormat="1" ht="12" x14ac:dyDescent="0.25">
      <c r="A83" s="30" t="s">
        <v>177</v>
      </c>
      <c r="B83" s="51" t="str">
        <f>IF(AND($B50="Allround lid (tennis &amp; petanque)",$J49="JA",(RIGHT($A$1,4)-YEAR($C48)&gt;18),(RIGHT($A$1,4)-YEAR($C48)&lt;26)),$A$68,IF($B50="Petanque lid",$A$72,IF($B50="Niet actief lid",$A$73,IF($B50=$A$74,$A$74,IF(AND($B50="Allround lid (tennis &amp; petanque)",$J49="NEEN",(RIGHT($A$1,4)-YEAR($C48)&gt;18)),$A$67,IF(AND($B50="Allround lid (tennis &amp; petanque)",$J49="JA",(RIGHT($A$1,4)-YEAR($C48)&gt;25)),$A$67,IF(AND($B50="Allround lid (tennis &amp; petanque)",$J49="NEEN",(RIGHT($A$1,4)-YEAR($C48)&gt;12)),$A$69,IF(AND($B50="Allround lid (tennis &amp; petanque)",$J49="NEEN",(RIGHT($A$1,4)-YEAR($C48)&gt;6)),$A$70,IF(AND($B50="Allround lid (tennis &amp; petanque)",$J49="NEEN",(RIGHT($A$1,4)-YEAR($C48)&lt;=6)),$A$71,"")))))))))</f>
        <v/>
      </c>
      <c r="C83" s="51"/>
      <c r="D83" s="51"/>
      <c r="E83" s="33">
        <f t="shared" si="0"/>
        <v>0</v>
      </c>
      <c r="F83" s="32">
        <v>0</v>
      </c>
      <c r="G83" s="5" t="s">
        <v>221</v>
      </c>
      <c r="H83" s="33">
        <f t="shared" si="1"/>
        <v>0</v>
      </c>
      <c r="I83" s="34">
        <f>IF($J$50="JA",IF($C$48&gt;=VALUE("1/1/"&amp;RIGHT($A$1,4)-18),$J$68,$J$67),0)</f>
        <v>0</v>
      </c>
      <c r="J83" s="35">
        <f t="shared" si="2"/>
        <v>0</v>
      </c>
    </row>
    <row r="84" spans="1:10" s="18" customFormat="1" ht="12" x14ac:dyDescent="0.25">
      <c r="A84" s="30" t="s">
        <v>183</v>
      </c>
      <c r="B84" s="51" t="str">
        <f>IF(AND($B56="Allround lid (tennis &amp; petanque)",$J55="JA",(RIGHT($A$1,4)-YEAR($C54)&gt;18),(RIGHT($A$1,4)-YEAR($C54)&lt;26)),$A$68,IF($B56="Petanque lid",$A$72,IF($B56="Niet actief lid",$A$73,IF($B56=$A$74,$A$74,IF(AND($B56="Allround lid (tennis &amp; petanque)",$J55="NEEN",(RIGHT($A$1,4)-YEAR($C54)&gt;18)),$A$67,IF(AND($B56="Allround lid (tennis &amp; petanque)",$J55="JA",(RIGHT($A$1,4)-YEAR($C54)&gt;25)),$A$67,IF(AND($B56="Allround lid (tennis &amp; petanque)",$J55="NEEN",(RIGHT($A$1,4)-YEAR($C54)&gt;12)),$A$69,IF(AND($B56="Allround lid (tennis &amp; petanque)",$J55="NEEN",(RIGHT($A$1,4)-YEAR($C54)&gt;6)),$A$70,IF(AND($B56="Allround lid (tennis &amp; petanque)",$J55="NEEN",(RIGHT($A$1,4)-YEAR($C54)&lt;=6)),$A$71,"")))))))))</f>
        <v/>
      </c>
      <c r="C84" s="51"/>
      <c r="D84" s="51"/>
      <c r="E84" s="33">
        <f t="shared" si="0"/>
        <v>0</v>
      </c>
      <c r="F84" s="32">
        <v>0</v>
      </c>
      <c r="G84" s="5" t="s">
        <v>221</v>
      </c>
      <c r="H84" s="33">
        <f t="shared" si="1"/>
        <v>0</v>
      </c>
      <c r="I84" s="34">
        <f>IF($J$56="JA",IF($C$54&gt;=VALUE("1/1/"&amp;RIGHT($A$1,4)-18),$J$68,$J$67),0)</f>
        <v>0</v>
      </c>
      <c r="J84" s="35">
        <f t="shared" si="2"/>
        <v>0</v>
      </c>
    </row>
    <row r="85" spans="1:10" s="18" customFormat="1" ht="12.75" thickBot="1" x14ac:dyDescent="0.3">
      <c r="A85" s="30" t="s">
        <v>184</v>
      </c>
      <c r="B85" s="51" t="str">
        <f>IF(AND($B62="Allround lid (tennis &amp; petanque)",$J61="JA",(RIGHT($A$1,4)-YEAR($C60)&gt;18),(RIGHT($A$1,4)-YEAR($C60)&lt;26)),$A$68,IF($B62="Petanque lid",$A$72,IF($B62="Niet actief lid",$A$73,IF($B62=$A$74,$A$74,IF(AND($B62="Allround lid (tennis &amp; petanque)",$J61="NEEN",(RIGHT($A$1,4)-YEAR($C60)&gt;18)),$A$67,IF(AND($B62="Allround lid (tennis &amp; petanque)",$J61="JA",(RIGHT($A$1,4)-YEAR($C60)&gt;25)),$A$67,IF(AND($B62="Allround lid (tennis &amp; petanque)",$J61="NEEN",(RIGHT($A$1,4)-YEAR($C60)&gt;12)),$A$69,IF(AND($B62="Allround lid (tennis &amp; petanque)",$J61="NEEN",(RIGHT($A$1,4)-YEAR($C60)&gt;6)),$A$70,IF(AND($B62="Allround lid (tennis &amp; petanque)",$J61="NEEN",(RIGHT($A$1,4)-YEAR($C60)&lt;=6)),$A$71,"")))))))))</f>
        <v/>
      </c>
      <c r="C85" s="51"/>
      <c r="D85" s="51"/>
      <c r="E85" s="33">
        <f t="shared" si="0"/>
        <v>0</v>
      </c>
      <c r="F85" s="32">
        <v>0</v>
      </c>
      <c r="G85" s="5" t="s">
        <v>221</v>
      </c>
      <c r="H85" s="33">
        <f t="shared" si="1"/>
        <v>0</v>
      </c>
      <c r="I85" s="34">
        <f>IF($J$62="JA",IF($C$60&gt;=VALUE("1/1/"&amp;RIGHT($A$1,4)-18),$J$68,$J$67),0)</f>
        <v>0</v>
      </c>
      <c r="J85" s="35">
        <f>$E85+$H85+I85</f>
        <v>0</v>
      </c>
    </row>
    <row r="86" spans="1:10" s="18" customFormat="1" ht="12.75" thickBot="1" x14ac:dyDescent="0.3">
      <c r="A86" s="36"/>
      <c r="B86" s="89"/>
      <c r="C86" s="89"/>
      <c r="D86" s="89"/>
      <c r="E86" s="37"/>
      <c r="F86" s="36"/>
      <c r="G86" s="38"/>
      <c r="H86" s="37"/>
      <c r="I86" s="39" t="s">
        <v>199</v>
      </c>
      <c r="J86" s="40">
        <f>SUM(J78:J85)</f>
        <v>0</v>
      </c>
    </row>
    <row r="87" spans="1:10" s="18" customFormat="1" ht="12" x14ac:dyDescent="0.25">
      <c r="A87" s="92" t="s">
        <v>224</v>
      </c>
      <c r="B87" s="92"/>
      <c r="C87" s="92"/>
      <c r="D87" s="92"/>
      <c r="E87" s="92"/>
      <c r="F87" s="92"/>
      <c r="G87" s="92"/>
      <c r="H87" s="92"/>
      <c r="I87" s="92"/>
      <c r="J87" s="92"/>
    </row>
    <row r="89" spans="1:10" x14ac:dyDescent="0.25">
      <c r="A89" s="90" t="s">
        <v>206</v>
      </c>
      <c r="B89" s="90"/>
      <c r="C89" s="90"/>
      <c r="D89" s="90"/>
      <c r="E89" s="90"/>
      <c r="F89" s="90"/>
      <c r="G89" s="90"/>
      <c r="H89" s="90"/>
      <c r="I89" s="90"/>
      <c r="J89" s="90"/>
    </row>
    <row r="90" spans="1:10" ht="7.5" customHeight="1" x14ac:dyDescent="0.25"/>
    <row r="91" spans="1:10" s="18" customFormat="1" ht="12" customHeight="1" x14ac:dyDescent="0.25">
      <c r="A91" s="51" t="s">
        <v>219</v>
      </c>
      <c r="B91" s="51"/>
      <c r="C91" s="51"/>
      <c r="D91" s="51"/>
      <c r="E91" s="51"/>
      <c r="F91" s="51"/>
      <c r="G91" s="51"/>
      <c r="H91" s="51"/>
      <c r="I91" s="51"/>
      <c r="J91" s="51"/>
    </row>
    <row r="92" spans="1:10" s="18" customFormat="1" ht="12" customHeight="1" x14ac:dyDescent="0.25">
      <c r="A92" s="51" t="s">
        <v>217</v>
      </c>
      <c r="B92" s="51"/>
      <c r="C92" s="51"/>
      <c r="D92" s="51"/>
      <c r="E92" s="51"/>
      <c r="F92" s="51"/>
      <c r="G92" s="51"/>
      <c r="H92" s="51"/>
      <c r="I92" s="51"/>
      <c r="J92" s="51"/>
    </row>
    <row r="93" spans="1:10" ht="7.5" customHeight="1" thickBot="1" x14ac:dyDescent="0.3"/>
    <row r="94" spans="1:10" s="18" customFormat="1" ht="12.75" thickBot="1" x14ac:dyDescent="0.3">
      <c r="A94" s="41"/>
      <c r="B94" s="55" t="s">
        <v>213</v>
      </c>
      <c r="C94" s="56"/>
      <c r="D94" s="56"/>
      <c r="E94" s="56"/>
      <c r="F94" s="56"/>
      <c r="G94" s="57"/>
      <c r="H94" s="56" t="s">
        <v>214</v>
      </c>
      <c r="I94" s="56"/>
      <c r="J94" s="57"/>
    </row>
    <row r="95" spans="1:10" s="18" customFormat="1" ht="25.5" customHeight="1" x14ac:dyDescent="0.25">
      <c r="A95" s="61"/>
      <c r="B95" s="75" t="s">
        <v>220</v>
      </c>
      <c r="C95" s="71"/>
      <c r="D95" s="72"/>
      <c r="E95" s="71" t="s">
        <v>215</v>
      </c>
      <c r="F95" s="71"/>
      <c r="G95" s="72"/>
      <c r="H95" s="75" t="s">
        <v>223</v>
      </c>
      <c r="I95" s="71"/>
      <c r="J95" s="72"/>
    </row>
    <row r="96" spans="1:10" s="18" customFormat="1" ht="12.75" thickBot="1" x14ac:dyDescent="0.3">
      <c r="A96" s="61"/>
      <c r="B96" s="76"/>
      <c r="C96" s="73"/>
      <c r="D96" s="74"/>
      <c r="E96" s="73"/>
      <c r="F96" s="73"/>
      <c r="G96" s="74"/>
      <c r="H96" s="76" t="s">
        <v>222</v>
      </c>
      <c r="I96" s="73"/>
      <c r="J96" s="74"/>
    </row>
    <row r="97" spans="1:10" s="18" customFormat="1" ht="12" x14ac:dyDescent="0.25">
      <c r="A97" s="42" t="s">
        <v>16</v>
      </c>
      <c r="B97" s="77"/>
      <c r="C97" s="78"/>
      <c r="D97" s="79"/>
      <c r="E97" s="86"/>
      <c r="F97" s="87"/>
      <c r="G97" s="88"/>
      <c r="H97" s="86"/>
      <c r="I97" s="87"/>
      <c r="J97" s="88"/>
    </row>
    <row r="98" spans="1:10" s="18" customFormat="1" ht="12" x14ac:dyDescent="0.25">
      <c r="A98" s="42" t="s">
        <v>173</v>
      </c>
      <c r="B98" s="80"/>
      <c r="C98" s="81"/>
      <c r="D98" s="82"/>
      <c r="E98" s="52"/>
      <c r="F98" s="53"/>
      <c r="G98" s="54"/>
      <c r="H98" s="52"/>
      <c r="I98" s="53"/>
      <c r="J98" s="54"/>
    </row>
    <row r="99" spans="1:10" s="18" customFormat="1" ht="12" x14ac:dyDescent="0.25">
      <c r="A99" s="42" t="s">
        <v>174</v>
      </c>
      <c r="B99" s="80"/>
      <c r="C99" s="81"/>
      <c r="D99" s="82"/>
      <c r="E99" s="52"/>
      <c r="F99" s="53"/>
      <c r="G99" s="54"/>
      <c r="H99" s="52"/>
      <c r="I99" s="53"/>
      <c r="J99" s="54"/>
    </row>
    <row r="100" spans="1:10" s="18" customFormat="1" ht="12" x14ac:dyDescent="0.25">
      <c r="A100" s="42" t="s">
        <v>175</v>
      </c>
      <c r="B100" s="80"/>
      <c r="C100" s="81"/>
      <c r="D100" s="82"/>
      <c r="E100" s="52"/>
      <c r="F100" s="53"/>
      <c r="G100" s="54"/>
      <c r="H100" s="52"/>
      <c r="I100" s="53"/>
      <c r="J100" s="54"/>
    </row>
    <row r="101" spans="1:10" s="18" customFormat="1" ht="12" x14ac:dyDescent="0.25">
      <c r="A101" s="42" t="s">
        <v>176</v>
      </c>
      <c r="B101" s="80"/>
      <c r="C101" s="81"/>
      <c r="D101" s="82"/>
      <c r="E101" s="52"/>
      <c r="F101" s="53"/>
      <c r="G101" s="54"/>
      <c r="H101" s="52"/>
      <c r="I101" s="53"/>
      <c r="J101" s="54"/>
    </row>
    <row r="102" spans="1:10" s="18" customFormat="1" ht="12" x14ac:dyDescent="0.25">
      <c r="A102" s="42" t="s">
        <v>177</v>
      </c>
      <c r="B102" s="80"/>
      <c r="C102" s="81"/>
      <c r="D102" s="82"/>
      <c r="E102" s="52"/>
      <c r="F102" s="53"/>
      <c r="G102" s="54"/>
      <c r="H102" s="52"/>
      <c r="I102" s="53"/>
      <c r="J102" s="54"/>
    </row>
    <row r="103" spans="1:10" s="18" customFormat="1" ht="12" x14ac:dyDescent="0.25">
      <c r="A103" s="42" t="s">
        <v>183</v>
      </c>
      <c r="B103" s="80"/>
      <c r="C103" s="81"/>
      <c r="D103" s="82"/>
      <c r="E103" s="52"/>
      <c r="F103" s="53"/>
      <c r="G103" s="54"/>
      <c r="H103" s="52"/>
      <c r="I103" s="53"/>
      <c r="J103" s="54"/>
    </row>
    <row r="104" spans="1:10" s="18" customFormat="1" ht="15" customHeight="1" thickBot="1" x14ac:dyDescent="0.3">
      <c r="A104" s="43" t="s">
        <v>184</v>
      </c>
      <c r="B104" s="83"/>
      <c r="C104" s="84"/>
      <c r="D104" s="85"/>
      <c r="E104" s="58"/>
      <c r="F104" s="59"/>
      <c r="G104" s="60"/>
      <c r="H104" s="58"/>
      <c r="I104" s="59"/>
      <c r="J104" s="60"/>
    </row>
    <row r="105" spans="1:10" ht="7.5" customHeight="1" thickBot="1" x14ac:dyDescent="0.25">
      <c r="A105" s="16"/>
      <c r="B105" s="17"/>
      <c r="C105" s="17"/>
      <c r="D105" s="17"/>
      <c r="E105" s="17"/>
      <c r="F105" s="17"/>
      <c r="G105" s="17"/>
      <c r="H105" s="17"/>
      <c r="I105" s="17"/>
      <c r="J105" s="17"/>
    </row>
    <row r="106" spans="1:10" s="18" customFormat="1" ht="12" x14ac:dyDescent="0.25">
      <c r="A106" s="65" t="s">
        <v>226</v>
      </c>
      <c r="B106" s="66"/>
      <c r="C106" s="66"/>
      <c r="D106" s="66"/>
      <c r="E106" s="66"/>
      <c r="F106" s="66"/>
      <c r="G106" s="66"/>
      <c r="H106" s="66"/>
      <c r="I106" s="66"/>
      <c r="J106" s="67"/>
    </row>
    <row r="107" spans="1:10" s="24" customFormat="1" ht="66" customHeight="1" thickBot="1" x14ac:dyDescent="0.3">
      <c r="A107" s="68"/>
      <c r="B107" s="69"/>
      <c r="C107" s="69"/>
      <c r="D107" s="69"/>
      <c r="E107" s="69"/>
      <c r="F107" s="69"/>
      <c r="G107" s="69"/>
      <c r="H107" s="69"/>
      <c r="I107" s="69"/>
      <c r="J107" s="70"/>
    </row>
    <row r="108" spans="1:10" s="18" customFormat="1" ht="12.75" thickBot="1" x14ac:dyDescent="0.3">
      <c r="A108" s="62" t="s">
        <v>216</v>
      </c>
      <c r="B108" s="63"/>
      <c r="C108" s="63"/>
      <c r="D108" s="64"/>
      <c r="E108" s="26" t="s">
        <v>211</v>
      </c>
    </row>
    <row r="109" spans="1:10" s="18" customFormat="1" ht="12" x14ac:dyDescent="0.25"/>
    <row r="110" spans="1:10" s="18" customFormat="1" ht="12" x14ac:dyDescent="0.25">
      <c r="A110" s="44"/>
      <c r="B110" s="50" t="s">
        <v>218</v>
      </c>
      <c r="C110" s="50"/>
      <c r="D110" s="50"/>
      <c r="E110" s="50"/>
      <c r="F110" s="50"/>
      <c r="G110" s="50"/>
      <c r="H110" s="50"/>
      <c r="I110" s="50"/>
      <c r="J110" s="50"/>
    </row>
    <row r="111" spans="1:10" s="18" customFormat="1" ht="12" x14ac:dyDescent="0.25">
      <c r="B111" s="50"/>
      <c r="C111" s="50"/>
      <c r="D111" s="50"/>
      <c r="E111" s="50"/>
      <c r="F111" s="50"/>
      <c r="G111" s="50"/>
      <c r="H111" s="50"/>
      <c r="I111" s="50"/>
      <c r="J111" s="50"/>
    </row>
    <row r="112" spans="1:10" s="18" customFormat="1" ht="12" x14ac:dyDescent="0.25"/>
    <row r="113" spans="1:10" s="18" customFormat="1" ht="84.75" customHeight="1" x14ac:dyDescent="0.25">
      <c r="A113" s="48" t="s">
        <v>225</v>
      </c>
      <c r="B113" s="49"/>
      <c r="C113" s="49"/>
      <c r="D113" s="49"/>
      <c r="E113" s="49"/>
      <c r="F113" s="49"/>
      <c r="G113" s="49"/>
      <c r="H113" s="49"/>
      <c r="I113" s="49"/>
      <c r="J113" s="49"/>
    </row>
  </sheetData>
  <sheetProtection algorithmName="SHA-512" hashValue="3ivyvmjxowSIzIhIhclvRnaPBWPaobKDuoW++9ft9jGimhqj74JptXYfhAOtRm+JhEj6HM1+8NXHZ24UnK/QrQ==" saltValue="Xy0UvKWrDn+ULA1GXMXi0Q==" spinCount="100000" sheet="1" selectLockedCells="1"/>
  <mergeCells count="157">
    <mergeCell ref="B50:E50"/>
    <mergeCell ref="A9:J9"/>
    <mergeCell ref="A11:J11"/>
    <mergeCell ref="A1:J1"/>
    <mergeCell ref="A2:J2"/>
    <mergeCell ref="A3:J3"/>
    <mergeCell ref="B19:G19"/>
    <mergeCell ref="A22:J22"/>
    <mergeCell ref="B13:H13"/>
    <mergeCell ref="F14:H14"/>
    <mergeCell ref="A16:J16"/>
    <mergeCell ref="D14:E14"/>
    <mergeCell ref="B14:C14"/>
    <mergeCell ref="F42:G42"/>
    <mergeCell ref="I42:J42"/>
    <mergeCell ref="B43:G43"/>
    <mergeCell ref="B44:E44"/>
    <mergeCell ref="B47:E47"/>
    <mergeCell ref="F47:G47"/>
    <mergeCell ref="H47:J47"/>
    <mergeCell ref="A48:B48"/>
    <mergeCell ref="B25:G25"/>
    <mergeCell ref="B31:G31"/>
    <mergeCell ref="A46:J46"/>
    <mergeCell ref="B53:E53"/>
    <mergeCell ref="F53:G53"/>
    <mergeCell ref="H53:J53"/>
    <mergeCell ref="A52:J52"/>
    <mergeCell ref="B35:E35"/>
    <mergeCell ref="H17:J17"/>
    <mergeCell ref="F17:G17"/>
    <mergeCell ref="B17:E17"/>
    <mergeCell ref="A18:B18"/>
    <mergeCell ref="C18:D18"/>
    <mergeCell ref="F18:G18"/>
    <mergeCell ref="I18:J18"/>
    <mergeCell ref="F23:G23"/>
    <mergeCell ref="H23:J23"/>
    <mergeCell ref="A24:B24"/>
    <mergeCell ref="C24:D24"/>
    <mergeCell ref="F24:G24"/>
    <mergeCell ref="I24:J24"/>
    <mergeCell ref="A34:J34"/>
    <mergeCell ref="A28:J28"/>
    <mergeCell ref="A40:J40"/>
    <mergeCell ref="B29:E29"/>
    <mergeCell ref="F29:G29"/>
    <mergeCell ref="C42:D42"/>
    <mergeCell ref="A30:B30"/>
    <mergeCell ref="H35:J35"/>
    <mergeCell ref="A36:B36"/>
    <mergeCell ref="C36:D36"/>
    <mergeCell ref="F36:G36"/>
    <mergeCell ref="I36:J36"/>
    <mergeCell ref="B37:G37"/>
    <mergeCell ref="C30:D30"/>
    <mergeCell ref="B20:E20"/>
    <mergeCell ref="B23:E23"/>
    <mergeCell ref="B26:E26"/>
    <mergeCell ref="B32:E32"/>
    <mergeCell ref="B38:E38"/>
    <mergeCell ref="B41:E41"/>
    <mergeCell ref="F41:G41"/>
    <mergeCell ref="H41:J41"/>
    <mergeCell ref="H29:J29"/>
    <mergeCell ref="F30:G30"/>
    <mergeCell ref="I30:J30"/>
    <mergeCell ref="A64:J64"/>
    <mergeCell ref="I66:J66"/>
    <mergeCell ref="F35:G35"/>
    <mergeCell ref="F59:G59"/>
    <mergeCell ref="H59:J59"/>
    <mergeCell ref="A60:B60"/>
    <mergeCell ref="C60:D60"/>
    <mergeCell ref="F60:G60"/>
    <mergeCell ref="I60:J60"/>
    <mergeCell ref="B61:G61"/>
    <mergeCell ref="B62:E62"/>
    <mergeCell ref="C48:D48"/>
    <mergeCell ref="F48:G48"/>
    <mergeCell ref="I48:J48"/>
    <mergeCell ref="B49:G49"/>
    <mergeCell ref="A54:B54"/>
    <mergeCell ref="C54:D54"/>
    <mergeCell ref="F54:G54"/>
    <mergeCell ref="I54:J54"/>
    <mergeCell ref="B55:G55"/>
    <mergeCell ref="B56:E56"/>
    <mergeCell ref="B59:E59"/>
    <mergeCell ref="A58:J58"/>
    <mergeCell ref="A42:B42"/>
    <mergeCell ref="A71:D71"/>
    <mergeCell ref="B85:D85"/>
    <mergeCell ref="B82:D82"/>
    <mergeCell ref="B83:D83"/>
    <mergeCell ref="F77:H77"/>
    <mergeCell ref="A77:E77"/>
    <mergeCell ref="A66:E66"/>
    <mergeCell ref="F66:H66"/>
    <mergeCell ref="B78:D78"/>
    <mergeCell ref="B79:D79"/>
    <mergeCell ref="B80:D80"/>
    <mergeCell ref="B81:D81"/>
    <mergeCell ref="B84:D84"/>
    <mergeCell ref="A72:D72"/>
    <mergeCell ref="A73:D73"/>
    <mergeCell ref="A74:D74"/>
    <mergeCell ref="F67:G67"/>
    <mergeCell ref="F68:G68"/>
    <mergeCell ref="F69:G69"/>
    <mergeCell ref="A67:D67"/>
    <mergeCell ref="A68:D68"/>
    <mergeCell ref="A69:D69"/>
    <mergeCell ref="A70:D70"/>
    <mergeCell ref="B98:D98"/>
    <mergeCell ref="B99:D99"/>
    <mergeCell ref="B102:D102"/>
    <mergeCell ref="A87:J87"/>
    <mergeCell ref="I68:I69"/>
    <mergeCell ref="A75:E75"/>
    <mergeCell ref="B103:D103"/>
    <mergeCell ref="B104:D104"/>
    <mergeCell ref="E97:G97"/>
    <mergeCell ref="H97:J97"/>
    <mergeCell ref="B86:D86"/>
    <mergeCell ref="A89:J89"/>
    <mergeCell ref="B100:D100"/>
    <mergeCell ref="E100:G100"/>
    <mergeCell ref="H100:J100"/>
    <mergeCell ref="B101:D101"/>
    <mergeCell ref="E101:G101"/>
    <mergeCell ref="H101:J101"/>
    <mergeCell ref="B95:D96"/>
    <mergeCell ref="A113:J113"/>
    <mergeCell ref="B110:J111"/>
    <mergeCell ref="A91:J91"/>
    <mergeCell ref="A92:J92"/>
    <mergeCell ref="E98:G98"/>
    <mergeCell ref="H98:J98"/>
    <mergeCell ref="E99:G99"/>
    <mergeCell ref="H99:J99"/>
    <mergeCell ref="E102:G102"/>
    <mergeCell ref="H102:J102"/>
    <mergeCell ref="E103:G103"/>
    <mergeCell ref="H103:J103"/>
    <mergeCell ref="B94:G94"/>
    <mergeCell ref="H94:J94"/>
    <mergeCell ref="E104:G104"/>
    <mergeCell ref="H104:J104"/>
    <mergeCell ref="A95:A96"/>
    <mergeCell ref="A108:D108"/>
    <mergeCell ref="A106:J106"/>
    <mergeCell ref="A107:J107"/>
    <mergeCell ref="E95:G96"/>
    <mergeCell ref="H95:J95"/>
    <mergeCell ref="H96:J96"/>
    <mergeCell ref="B97:D97"/>
  </mergeCells>
  <dataValidations count="2">
    <dataValidation type="list" allowBlank="1" showInputMessage="1" showErrorMessage="1" sqref="J55:J57 J61:J63 J25:J27 J31:J33 J37:J39 J43:J45 J49:J51 J19:J21" xr:uid="{00000000-0002-0000-0000-000000000000}">
      <formula1>"NEEN,JA"</formula1>
    </dataValidation>
    <dataValidation type="list" allowBlank="1" showInputMessage="1" showErrorMessage="1" sqref="E108" xr:uid="{00000000-0002-0000-0000-000001000000}">
      <formula1>"JA,NEEN"</formula1>
    </dataValidation>
  </dataValidations>
  <printOptions horizontalCentered="1"/>
  <pageMargins left="0.23622047244094491" right="0.23622047244094491" top="0.39370078740157483" bottom="0.39370078740157483" header="0.31496062992125984" footer="0.31496062992125984"/>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2</xdr:col>
                    <xdr:colOff>180975</xdr:colOff>
                    <xdr:row>96</xdr:row>
                    <xdr:rowOff>152400</xdr:rowOff>
                  </from>
                  <to>
                    <xdr:col>2</xdr:col>
                    <xdr:colOff>571500</xdr:colOff>
                    <xdr:row>98</xdr:row>
                    <xdr:rowOff>28575</xdr:rowOff>
                  </to>
                </anchor>
              </controlPr>
            </control>
          </mc:Choice>
        </mc:AlternateContent>
        <mc:AlternateContent xmlns:mc="http://schemas.openxmlformats.org/markup-compatibility/2006">
          <mc:Choice Requires="x14">
            <control shapeId="1040" r:id="rId5" name="Check Box 16">
              <controlPr defaultSize="0" autoFill="0" autoLine="0" autoPict="0">
                <anchor moveWithCells="1">
                  <from>
                    <xdr:col>2</xdr:col>
                    <xdr:colOff>180975</xdr:colOff>
                    <xdr:row>97</xdr:row>
                    <xdr:rowOff>152400</xdr:rowOff>
                  </from>
                  <to>
                    <xdr:col>2</xdr:col>
                    <xdr:colOff>571500</xdr:colOff>
                    <xdr:row>99</xdr:row>
                    <xdr:rowOff>28575</xdr:rowOff>
                  </to>
                </anchor>
              </controlPr>
            </control>
          </mc:Choice>
        </mc:AlternateContent>
        <mc:AlternateContent xmlns:mc="http://schemas.openxmlformats.org/markup-compatibility/2006">
          <mc:Choice Requires="x14">
            <control shapeId="1041" r:id="rId6" name="Check Box 17">
              <controlPr defaultSize="0" autoFill="0" autoLine="0" autoPict="0">
                <anchor moveWithCells="1">
                  <from>
                    <xdr:col>2</xdr:col>
                    <xdr:colOff>180975</xdr:colOff>
                    <xdr:row>98</xdr:row>
                    <xdr:rowOff>152400</xdr:rowOff>
                  </from>
                  <to>
                    <xdr:col>2</xdr:col>
                    <xdr:colOff>571500</xdr:colOff>
                    <xdr:row>100</xdr:row>
                    <xdr:rowOff>28575</xdr:rowOff>
                  </to>
                </anchor>
              </controlPr>
            </control>
          </mc:Choice>
        </mc:AlternateContent>
        <mc:AlternateContent xmlns:mc="http://schemas.openxmlformats.org/markup-compatibility/2006">
          <mc:Choice Requires="x14">
            <control shapeId="1043" r:id="rId7" name="Check Box 19">
              <controlPr defaultSize="0" autoFill="0" autoLine="0" autoPict="0">
                <anchor moveWithCells="1">
                  <from>
                    <xdr:col>2</xdr:col>
                    <xdr:colOff>180975</xdr:colOff>
                    <xdr:row>101</xdr:row>
                    <xdr:rowOff>152400</xdr:rowOff>
                  </from>
                  <to>
                    <xdr:col>2</xdr:col>
                    <xdr:colOff>571500</xdr:colOff>
                    <xdr:row>103</xdr:row>
                    <xdr:rowOff>38100</xdr:rowOff>
                  </to>
                </anchor>
              </controlPr>
            </control>
          </mc:Choice>
        </mc:AlternateContent>
        <mc:AlternateContent xmlns:mc="http://schemas.openxmlformats.org/markup-compatibility/2006">
          <mc:Choice Requires="x14">
            <control shapeId="1045" r:id="rId8" name="Check Box 21">
              <controlPr defaultSize="0" autoFill="0" autoLine="0" autoPict="0">
                <anchor moveWithCells="1">
                  <from>
                    <xdr:col>2</xdr:col>
                    <xdr:colOff>180975</xdr:colOff>
                    <xdr:row>103</xdr:row>
                    <xdr:rowOff>0</xdr:rowOff>
                  </from>
                  <to>
                    <xdr:col>2</xdr:col>
                    <xdr:colOff>571500</xdr:colOff>
                    <xdr:row>104</xdr:row>
                    <xdr:rowOff>0</xdr:rowOff>
                  </to>
                </anchor>
              </controlPr>
            </control>
          </mc:Choice>
        </mc:AlternateContent>
        <mc:AlternateContent xmlns:mc="http://schemas.openxmlformats.org/markup-compatibility/2006">
          <mc:Choice Requires="x14">
            <control shapeId="1047" r:id="rId9" name="Check Box 23">
              <controlPr defaultSize="0" autoFill="0" autoLine="0" autoPict="0">
                <anchor moveWithCells="1">
                  <from>
                    <xdr:col>2</xdr:col>
                    <xdr:colOff>180975</xdr:colOff>
                    <xdr:row>96</xdr:row>
                    <xdr:rowOff>0</xdr:rowOff>
                  </from>
                  <to>
                    <xdr:col>2</xdr:col>
                    <xdr:colOff>571500</xdr:colOff>
                    <xdr:row>97</xdr:row>
                    <xdr:rowOff>38100</xdr:rowOff>
                  </to>
                </anchor>
              </controlPr>
            </control>
          </mc:Choice>
        </mc:AlternateContent>
        <mc:AlternateContent xmlns:mc="http://schemas.openxmlformats.org/markup-compatibility/2006">
          <mc:Choice Requires="x14">
            <control shapeId="1048" r:id="rId10" name="Check Box 24">
              <controlPr defaultSize="0" autoFill="0" autoLine="0" autoPict="0">
                <anchor moveWithCells="1">
                  <from>
                    <xdr:col>5</xdr:col>
                    <xdr:colOff>161925</xdr:colOff>
                    <xdr:row>96</xdr:row>
                    <xdr:rowOff>152400</xdr:rowOff>
                  </from>
                  <to>
                    <xdr:col>5</xdr:col>
                    <xdr:colOff>552450</xdr:colOff>
                    <xdr:row>98</xdr:row>
                    <xdr:rowOff>28575</xdr:rowOff>
                  </to>
                </anchor>
              </controlPr>
            </control>
          </mc:Choice>
        </mc:AlternateContent>
        <mc:AlternateContent xmlns:mc="http://schemas.openxmlformats.org/markup-compatibility/2006">
          <mc:Choice Requires="x14">
            <control shapeId="1049" r:id="rId11" name="Check Box 25">
              <controlPr defaultSize="0" autoFill="0" autoLine="0" autoPict="0">
                <anchor moveWithCells="1">
                  <from>
                    <xdr:col>5</xdr:col>
                    <xdr:colOff>161925</xdr:colOff>
                    <xdr:row>97</xdr:row>
                    <xdr:rowOff>152400</xdr:rowOff>
                  </from>
                  <to>
                    <xdr:col>5</xdr:col>
                    <xdr:colOff>552450</xdr:colOff>
                    <xdr:row>99</xdr:row>
                    <xdr:rowOff>28575</xdr:rowOff>
                  </to>
                </anchor>
              </controlPr>
            </control>
          </mc:Choice>
        </mc:AlternateContent>
        <mc:AlternateContent xmlns:mc="http://schemas.openxmlformats.org/markup-compatibility/2006">
          <mc:Choice Requires="x14">
            <control shapeId="1050" r:id="rId12" name="Check Box 26">
              <controlPr defaultSize="0" autoFill="0" autoLine="0" autoPict="0">
                <anchor moveWithCells="1">
                  <from>
                    <xdr:col>5</xdr:col>
                    <xdr:colOff>161925</xdr:colOff>
                    <xdr:row>98</xdr:row>
                    <xdr:rowOff>152400</xdr:rowOff>
                  </from>
                  <to>
                    <xdr:col>5</xdr:col>
                    <xdr:colOff>552450</xdr:colOff>
                    <xdr:row>100</xdr:row>
                    <xdr:rowOff>28575</xdr:rowOff>
                  </to>
                </anchor>
              </controlPr>
            </control>
          </mc:Choice>
        </mc:AlternateContent>
        <mc:AlternateContent xmlns:mc="http://schemas.openxmlformats.org/markup-compatibility/2006">
          <mc:Choice Requires="x14">
            <control shapeId="1052" r:id="rId13" name="Check Box 28">
              <controlPr defaultSize="0" autoFill="0" autoLine="0" autoPict="0">
                <anchor moveWithCells="1">
                  <from>
                    <xdr:col>5</xdr:col>
                    <xdr:colOff>161925</xdr:colOff>
                    <xdr:row>101</xdr:row>
                    <xdr:rowOff>152400</xdr:rowOff>
                  </from>
                  <to>
                    <xdr:col>5</xdr:col>
                    <xdr:colOff>552450</xdr:colOff>
                    <xdr:row>103</xdr:row>
                    <xdr:rowOff>38100</xdr:rowOff>
                  </to>
                </anchor>
              </controlPr>
            </control>
          </mc:Choice>
        </mc:AlternateContent>
        <mc:AlternateContent xmlns:mc="http://schemas.openxmlformats.org/markup-compatibility/2006">
          <mc:Choice Requires="x14">
            <control shapeId="1054" r:id="rId14" name="Check Box 30">
              <controlPr defaultSize="0" autoFill="0" autoLine="0" autoPict="0">
                <anchor moveWithCells="1">
                  <from>
                    <xdr:col>5</xdr:col>
                    <xdr:colOff>161925</xdr:colOff>
                    <xdr:row>103</xdr:row>
                    <xdr:rowOff>0</xdr:rowOff>
                  </from>
                  <to>
                    <xdr:col>5</xdr:col>
                    <xdr:colOff>552450</xdr:colOff>
                    <xdr:row>104</xdr:row>
                    <xdr:rowOff>0</xdr:rowOff>
                  </to>
                </anchor>
              </controlPr>
            </control>
          </mc:Choice>
        </mc:AlternateContent>
        <mc:AlternateContent xmlns:mc="http://schemas.openxmlformats.org/markup-compatibility/2006">
          <mc:Choice Requires="x14">
            <control shapeId="1055" r:id="rId15" name="Check Box 31">
              <controlPr defaultSize="0" autoFill="0" autoLine="0" autoPict="0">
                <anchor moveWithCells="1">
                  <from>
                    <xdr:col>5</xdr:col>
                    <xdr:colOff>161925</xdr:colOff>
                    <xdr:row>96</xdr:row>
                    <xdr:rowOff>0</xdr:rowOff>
                  </from>
                  <to>
                    <xdr:col>5</xdr:col>
                    <xdr:colOff>552450</xdr:colOff>
                    <xdr:row>97</xdr:row>
                    <xdr:rowOff>38100</xdr:rowOff>
                  </to>
                </anchor>
              </controlPr>
            </control>
          </mc:Choice>
        </mc:AlternateContent>
        <mc:AlternateContent xmlns:mc="http://schemas.openxmlformats.org/markup-compatibility/2006">
          <mc:Choice Requires="x14">
            <control shapeId="1056" r:id="rId16" name="Check Box 32">
              <controlPr defaultSize="0" autoFill="0" autoLine="0" autoPict="0">
                <anchor moveWithCells="1">
                  <from>
                    <xdr:col>8</xdr:col>
                    <xdr:colOff>466725</xdr:colOff>
                    <xdr:row>96</xdr:row>
                    <xdr:rowOff>152400</xdr:rowOff>
                  </from>
                  <to>
                    <xdr:col>8</xdr:col>
                    <xdr:colOff>857250</xdr:colOff>
                    <xdr:row>98</xdr:row>
                    <xdr:rowOff>28575</xdr:rowOff>
                  </to>
                </anchor>
              </controlPr>
            </control>
          </mc:Choice>
        </mc:AlternateContent>
        <mc:AlternateContent xmlns:mc="http://schemas.openxmlformats.org/markup-compatibility/2006">
          <mc:Choice Requires="x14">
            <control shapeId="1057" r:id="rId17" name="Check Box 33">
              <controlPr defaultSize="0" autoFill="0" autoLine="0" autoPict="0">
                <anchor moveWithCells="1">
                  <from>
                    <xdr:col>8</xdr:col>
                    <xdr:colOff>466725</xdr:colOff>
                    <xdr:row>97</xdr:row>
                    <xdr:rowOff>152400</xdr:rowOff>
                  </from>
                  <to>
                    <xdr:col>8</xdr:col>
                    <xdr:colOff>857250</xdr:colOff>
                    <xdr:row>99</xdr:row>
                    <xdr:rowOff>28575</xdr:rowOff>
                  </to>
                </anchor>
              </controlPr>
            </control>
          </mc:Choice>
        </mc:AlternateContent>
        <mc:AlternateContent xmlns:mc="http://schemas.openxmlformats.org/markup-compatibility/2006">
          <mc:Choice Requires="x14">
            <control shapeId="1058" r:id="rId18" name="Check Box 34">
              <controlPr defaultSize="0" autoFill="0" autoLine="0" autoPict="0">
                <anchor moveWithCells="1">
                  <from>
                    <xdr:col>8</xdr:col>
                    <xdr:colOff>466725</xdr:colOff>
                    <xdr:row>98</xdr:row>
                    <xdr:rowOff>152400</xdr:rowOff>
                  </from>
                  <to>
                    <xdr:col>8</xdr:col>
                    <xdr:colOff>857250</xdr:colOff>
                    <xdr:row>100</xdr:row>
                    <xdr:rowOff>28575</xdr:rowOff>
                  </to>
                </anchor>
              </controlPr>
            </control>
          </mc:Choice>
        </mc:AlternateContent>
        <mc:AlternateContent xmlns:mc="http://schemas.openxmlformats.org/markup-compatibility/2006">
          <mc:Choice Requires="x14">
            <control shapeId="1060" r:id="rId19" name="Check Box 36">
              <controlPr defaultSize="0" autoFill="0" autoLine="0" autoPict="0">
                <anchor moveWithCells="1">
                  <from>
                    <xdr:col>8</xdr:col>
                    <xdr:colOff>466725</xdr:colOff>
                    <xdr:row>101</xdr:row>
                    <xdr:rowOff>152400</xdr:rowOff>
                  </from>
                  <to>
                    <xdr:col>8</xdr:col>
                    <xdr:colOff>857250</xdr:colOff>
                    <xdr:row>103</xdr:row>
                    <xdr:rowOff>38100</xdr:rowOff>
                  </to>
                </anchor>
              </controlPr>
            </control>
          </mc:Choice>
        </mc:AlternateContent>
        <mc:AlternateContent xmlns:mc="http://schemas.openxmlformats.org/markup-compatibility/2006">
          <mc:Choice Requires="x14">
            <control shapeId="1062" r:id="rId20" name="Check Box 38">
              <controlPr defaultSize="0" autoFill="0" autoLine="0" autoPict="0">
                <anchor moveWithCells="1">
                  <from>
                    <xdr:col>8</xdr:col>
                    <xdr:colOff>466725</xdr:colOff>
                    <xdr:row>103</xdr:row>
                    <xdr:rowOff>0</xdr:rowOff>
                  </from>
                  <to>
                    <xdr:col>8</xdr:col>
                    <xdr:colOff>857250</xdr:colOff>
                    <xdr:row>104</xdr:row>
                    <xdr:rowOff>0</xdr:rowOff>
                  </to>
                </anchor>
              </controlPr>
            </control>
          </mc:Choice>
        </mc:AlternateContent>
        <mc:AlternateContent xmlns:mc="http://schemas.openxmlformats.org/markup-compatibility/2006">
          <mc:Choice Requires="x14">
            <control shapeId="1063" r:id="rId21" name="Check Box 39">
              <controlPr defaultSize="0" autoFill="0" autoLine="0" autoPict="0">
                <anchor moveWithCells="1">
                  <from>
                    <xdr:col>8</xdr:col>
                    <xdr:colOff>466725</xdr:colOff>
                    <xdr:row>96</xdr:row>
                    <xdr:rowOff>0</xdr:rowOff>
                  </from>
                  <to>
                    <xdr:col>8</xdr:col>
                    <xdr:colOff>857250</xdr:colOff>
                    <xdr:row>97</xdr:row>
                    <xdr:rowOff>38100</xdr:rowOff>
                  </to>
                </anchor>
              </controlPr>
            </control>
          </mc:Choice>
        </mc:AlternateContent>
        <mc:AlternateContent xmlns:mc="http://schemas.openxmlformats.org/markup-compatibility/2006">
          <mc:Choice Requires="x14">
            <control shapeId="1068" r:id="rId22" name="Check Box 44">
              <controlPr locked="0" defaultSize="0" autoFill="0" autoLine="0" autoPict="0">
                <anchor moveWithCells="1">
                  <from>
                    <xdr:col>0</xdr:col>
                    <xdr:colOff>247650</xdr:colOff>
                    <xdr:row>109</xdr:row>
                    <xdr:rowOff>57150</xdr:rowOff>
                  </from>
                  <to>
                    <xdr:col>0</xdr:col>
                    <xdr:colOff>485775</xdr:colOff>
                    <xdr:row>110</xdr:row>
                    <xdr:rowOff>104775</xdr:rowOff>
                  </to>
                </anchor>
              </controlPr>
            </control>
          </mc:Choice>
        </mc:AlternateContent>
        <mc:AlternateContent xmlns:mc="http://schemas.openxmlformats.org/markup-compatibility/2006">
          <mc:Choice Requires="x14">
            <control shapeId="1076" r:id="rId23" name="Check Box 52">
              <controlPr defaultSize="0" autoFill="0" autoLine="0" autoPict="0">
                <anchor moveWithCells="1">
                  <from>
                    <xdr:col>2</xdr:col>
                    <xdr:colOff>180975</xdr:colOff>
                    <xdr:row>99</xdr:row>
                    <xdr:rowOff>152400</xdr:rowOff>
                  </from>
                  <to>
                    <xdr:col>2</xdr:col>
                    <xdr:colOff>571500</xdr:colOff>
                    <xdr:row>101</xdr:row>
                    <xdr:rowOff>28575</xdr:rowOff>
                  </to>
                </anchor>
              </controlPr>
            </control>
          </mc:Choice>
        </mc:AlternateContent>
        <mc:AlternateContent xmlns:mc="http://schemas.openxmlformats.org/markup-compatibility/2006">
          <mc:Choice Requires="x14">
            <control shapeId="1077" r:id="rId24" name="Check Box 53">
              <controlPr defaultSize="0" autoFill="0" autoLine="0" autoPict="0">
                <anchor moveWithCells="1">
                  <from>
                    <xdr:col>2</xdr:col>
                    <xdr:colOff>180975</xdr:colOff>
                    <xdr:row>100</xdr:row>
                    <xdr:rowOff>152400</xdr:rowOff>
                  </from>
                  <to>
                    <xdr:col>2</xdr:col>
                    <xdr:colOff>571500</xdr:colOff>
                    <xdr:row>102</xdr:row>
                    <xdr:rowOff>28575</xdr:rowOff>
                  </to>
                </anchor>
              </controlPr>
            </control>
          </mc:Choice>
        </mc:AlternateContent>
        <mc:AlternateContent xmlns:mc="http://schemas.openxmlformats.org/markup-compatibility/2006">
          <mc:Choice Requires="x14">
            <control shapeId="1078" r:id="rId25" name="Check Box 54">
              <controlPr defaultSize="0" autoFill="0" autoLine="0" autoPict="0">
                <anchor moveWithCells="1">
                  <from>
                    <xdr:col>5</xdr:col>
                    <xdr:colOff>161925</xdr:colOff>
                    <xdr:row>99</xdr:row>
                    <xdr:rowOff>152400</xdr:rowOff>
                  </from>
                  <to>
                    <xdr:col>5</xdr:col>
                    <xdr:colOff>552450</xdr:colOff>
                    <xdr:row>101</xdr:row>
                    <xdr:rowOff>28575</xdr:rowOff>
                  </to>
                </anchor>
              </controlPr>
            </control>
          </mc:Choice>
        </mc:AlternateContent>
        <mc:AlternateContent xmlns:mc="http://schemas.openxmlformats.org/markup-compatibility/2006">
          <mc:Choice Requires="x14">
            <control shapeId="1079" r:id="rId26" name="Check Box 55">
              <controlPr defaultSize="0" autoFill="0" autoLine="0" autoPict="0">
                <anchor moveWithCells="1">
                  <from>
                    <xdr:col>5</xdr:col>
                    <xdr:colOff>161925</xdr:colOff>
                    <xdr:row>100</xdr:row>
                    <xdr:rowOff>152400</xdr:rowOff>
                  </from>
                  <to>
                    <xdr:col>5</xdr:col>
                    <xdr:colOff>552450</xdr:colOff>
                    <xdr:row>102</xdr:row>
                    <xdr:rowOff>28575</xdr:rowOff>
                  </to>
                </anchor>
              </controlPr>
            </control>
          </mc:Choice>
        </mc:AlternateContent>
        <mc:AlternateContent xmlns:mc="http://schemas.openxmlformats.org/markup-compatibility/2006">
          <mc:Choice Requires="x14">
            <control shapeId="1080" r:id="rId27" name="Check Box 56">
              <controlPr defaultSize="0" autoFill="0" autoLine="0" autoPict="0">
                <anchor moveWithCells="1">
                  <from>
                    <xdr:col>8</xdr:col>
                    <xdr:colOff>466725</xdr:colOff>
                    <xdr:row>99</xdr:row>
                    <xdr:rowOff>152400</xdr:rowOff>
                  </from>
                  <to>
                    <xdr:col>8</xdr:col>
                    <xdr:colOff>857250</xdr:colOff>
                    <xdr:row>101</xdr:row>
                    <xdr:rowOff>28575</xdr:rowOff>
                  </to>
                </anchor>
              </controlPr>
            </control>
          </mc:Choice>
        </mc:AlternateContent>
        <mc:AlternateContent xmlns:mc="http://schemas.openxmlformats.org/markup-compatibility/2006">
          <mc:Choice Requires="x14">
            <control shapeId="1081" r:id="rId28" name="Check Box 57">
              <controlPr defaultSize="0" autoFill="0" autoLine="0" autoPict="0">
                <anchor moveWithCells="1">
                  <from>
                    <xdr:col>8</xdr:col>
                    <xdr:colOff>466725</xdr:colOff>
                    <xdr:row>100</xdr:row>
                    <xdr:rowOff>152400</xdr:rowOff>
                  </from>
                  <to>
                    <xdr:col>8</xdr:col>
                    <xdr:colOff>857250</xdr:colOff>
                    <xdr:row>102</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2000000}">
          <x14:formula1>
            <xm:f>Drop!$A$25:$A$29</xm:f>
          </x14:formula1>
          <xm:sqref>B20:E20 B26:E26 B32:E32 B38:E38 B44:E44 B50:E50 B56:E56 B62:E62</xm:sqref>
        </x14:dataValidation>
        <x14:dataValidation type="list" allowBlank="1" showInputMessage="1" showErrorMessage="1" xr:uid="{00000000-0002-0000-0000-000003000000}">
          <x14:formula1>
            <xm:f>Drop!$A$1:$CY$1</xm:f>
          </x14:formula1>
          <xm:sqref>B14:C14</xm:sqref>
        </x14:dataValidation>
        <x14:dataValidation type="list" allowBlank="1" showInputMessage="1" showErrorMessage="1" xr:uid="{00000000-0002-0000-0000-000004000000}">
          <x14:formula1>
            <xm:f>OFFSET(Drop!$A$1,1,MATCH($B$14,Drop!$A$1:$CY$1,0)-1,COUNTA(OFFSET(Drop!$A$1,1,MATCH($B$14,Drop!$A$1:$CY$1,0)-1,20)),1)</xm:f>
          </x14:formula1>
          <xm:sqref>F14:H14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Y30"/>
  <sheetViews>
    <sheetView workbookViewId="0">
      <selection activeCell="A25" sqref="A25:A29"/>
    </sheetView>
  </sheetViews>
  <sheetFormatPr defaultRowHeight="15" x14ac:dyDescent="0.25"/>
  <cols>
    <col min="1" max="1" width="14.7109375" bestFit="1" customWidth="1"/>
    <col min="2" max="5" width="11" bestFit="1" customWidth="1"/>
    <col min="6" max="6" width="9.28515625" bestFit="1" customWidth="1"/>
    <col min="7" max="8" width="11" bestFit="1" customWidth="1"/>
    <col min="9" max="9" width="11.5703125" bestFit="1" customWidth="1"/>
    <col min="10" max="10" width="7.5703125" bestFit="1" customWidth="1"/>
    <col min="11" max="11" width="10.140625" bestFit="1" customWidth="1"/>
    <col min="12" max="12" width="11" bestFit="1" customWidth="1"/>
    <col min="13" max="13" width="9.28515625" bestFit="1" customWidth="1"/>
    <col min="14" max="14" width="13.140625" bestFit="1" customWidth="1"/>
    <col min="15" max="15" width="9.28515625" bestFit="1" customWidth="1"/>
    <col min="16" max="16" width="7.140625" bestFit="1" customWidth="1"/>
    <col min="17" max="17" width="12.140625" bestFit="1" customWidth="1"/>
    <col min="18" max="18" width="17.28515625" bestFit="1" customWidth="1"/>
    <col min="19" max="19" width="9.7109375" bestFit="1" customWidth="1"/>
    <col min="20" max="20" width="11.140625" bestFit="1" customWidth="1"/>
    <col min="21" max="22" width="7.42578125" bestFit="1" customWidth="1"/>
    <col min="23" max="23" width="14.85546875" bestFit="1" customWidth="1"/>
    <col min="24" max="24" width="10.85546875" bestFit="1" customWidth="1"/>
    <col min="25" max="25" width="10" bestFit="1" customWidth="1"/>
    <col min="26" max="26" width="5.5703125" bestFit="1" customWidth="1"/>
    <col min="27" max="27" width="5.28515625" bestFit="1" customWidth="1"/>
    <col min="28" max="28" width="13.7109375" bestFit="1" customWidth="1"/>
    <col min="29" max="29" width="11.28515625" bestFit="1" customWidth="1"/>
    <col min="30" max="30" width="16.140625" bestFit="1" customWidth="1"/>
    <col min="31" max="31" width="13.28515625" bestFit="1" customWidth="1"/>
    <col min="32" max="32" width="7.7109375" bestFit="1" customWidth="1"/>
    <col min="33" max="33" width="9.42578125" bestFit="1" customWidth="1"/>
    <col min="35" max="35" width="10.85546875" bestFit="1" customWidth="1"/>
    <col min="36" max="36" width="11.85546875" bestFit="1" customWidth="1"/>
    <col min="37" max="37" width="5.7109375" bestFit="1" customWidth="1"/>
    <col min="38" max="38" width="11.5703125" bestFit="1" customWidth="1"/>
    <col min="39" max="39" width="7.140625" bestFit="1" customWidth="1"/>
    <col min="40" max="40" width="7.42578125" bestFit="1" customWidth="1"/>
    <col min="41" max="41" width="10" bestFit="1" customWidth="1"/>
    <col min="42" max="42" width="11" bestFit="1" customWidth="1"/>
    <col min="43" max="43" width="9.5703125" bestFit="1" customWidth="1"/>
    <col min="44" max="44" width="13.42578125" bestFit="1" customWidth="1"/>
    <col min="45" max="45" width="9.7109375" bestFit="1" customWidth="1"/>
    <col min="46" max="46" width="6.7109375" bestFit="1" customWidth="1"/>
    <col min="47" max="47" width="8" bestFit="1" customWidth="1"/>
    <col min="48" max="48" width="7.28515625" bestFit="1" customWidth="1"/>
    <col min="49" max="49" width="13.140625" bestFit="1" customWidth="1"/>
    <col min="50" max="50" width="10.5703125" bestFit="1" customWidth="1"/>
    <col min="51" max="51" width="5" bestFit="1" customWidth="1"/>
    <col min="52" max="52" width="5.7109375" bestFit="1" customWidth="1"/>
    <col min="53" max="53" width="7" bestFit="1" customWidth="1"/>
    <col min="54" max="54" width="5.140625" bestFit="1" customWidth="1"/>
    <col min="55" max="55" width="9.85546875" bestFit="1" customWidth="1"/>
    <col min="56" max="56" width="6.5703125" bestFit="1" customWidth="1"/>
    <col min="57" max="57" width="5.7109375" bestFit="1" customWidth="1"/>
    <col min="58" max="58" width="6.85546875" bestFit="1" customWidth="1"/>
    <col min="59" max="59" width="6" bestFit="1" customWidth="1"/>
    <col min="60" max="60" width="7" bestFit="1" customWidth="1"/>
    <col min="61" max="61" width="5" bestFit="1" customWidth="1"/>
    <col min="62" max="62" width="5.85546875" bestFit="1" customWidth="1"/>
    <col min="63" max="63" width="9.42578125" bestFit="1" customWidth="1"/>
    <col min="64" max="64" width="8.140625" bestFit="1" customWidth="1"/>
    <col min="65" max="65" width="5.5703125" bestFit="1" customWidth="1"/>
    <col min="66" max="66" width="5" bestFit="1" customWidth="1"/>
    <col min="67" max="67" width="9.28515625" bestFit="1" customWidth="1"/>
    <col min="68" max="68" width="6.42578125" bestFit="1" customWidth="1"/>
    <col min="69" max="69" width="6.5703125" bestFit="1" customWidth="1"/>
    <col min="70" max="70" width="5.85546875" bestFit="1" customWidth="1"/>
    <col min="71" max="71" width="6.7109375" bestFit="1" customWidth="1"/>
    <col min="72" max="72" width="8.85546875" bestFit="1" customWidth="1"/>
    <col min="73" max="73" width="6.85546875" bestFit="1" customWidth="1"/>
    <col min="74" max="74" width="10.42578125" bestFit="1" customWidth="1"/>
    <col min="75" max="75" width="7.42578125" bestFit="1" customWidth="1"/>
    <col min="76" max="76" width="10" bestFit="1" customWidth="1"/>
    <col min="77" max="77" width="7.85546875" bestFit="1" customWidth="1"/>
    <col min="78" max="78" width="8.140625" bestFit="1" customWidth="1"/>
    <col min="79" max="79" width="9" bestFit="1" customWidth="1"/>
    <col min="80" max="80" width="7.28515625" bestFit="1" customWidth="1"/>
    <col min="81" max="81" width="7.140625" bestFit="1" customWidth="1"/>
    <col min="82" max="82" width="5.7109375" bestFit="1" customWidth="1"/>
    <col min="83" max="83" width="7.5703125" bestFit="1" customWidth="1"/>
    <col min="84" max="84" width="10" bestFit="1" customWidth="1"/>
    <col min="85" max="85" width="10.85546875" bestFit="1" customWidth="1"/>
    <col min="86" max="86" width="9.28515625" bestFit="1" customWidth="1"/>
    <col min="87" max="87" width="5" bestFit="1" customWidth="1"/>
    <col min="88" max="88" width="6.140625" bestFit="1" customWidth="1"/>
    <col min="89" max="89" width="19.28515625" bestFit="1" customWidth="1"/>
    <col min="90" max="90" width="23.5703125" bestFit="1" customWidth="1"/>
    <col min="91" max="91" width="9.85546875" bestFit="1" customWidth="1"/>
    <col min="92" max="92" width="6.5703125" bestFit="1" customWidth="1"/>
    <col min="93" max="93" width="12" bestFit="1" customWidth="1"/>
    <col min="94" max="94" width="8.140625" bestFit="1" customWidth="1"/>
    <col min="95" max="95" width="6" bestFit="1" customWidth="1"/>
    <col min="96" max="97" width="10.28515625" bestFit="1" customWidth="1"/>
    <col min="98" max="99" width="8.85546875" bestFit="1" customWidth="1"/>
    <col min="100" max="100" width="12.28515625" bestFit="1" customWidth="1"/>
    <col min="101" max="101" width="7.42578125" bestFit="1" customWidth="1"/>
    <col min="102" max="102" width="7.5703125" bestFit="1" customWidth="1"/>
    <col min="103" max="103" width="12" bestFit="1" customWidth="1"/>
  </cols>
  <sheetData>
    <row r="1" spans="1:103" ht="15" customHeight="1" x14ac:dyDescent="0.25">
      <c r="A1" t="s">
        <v>170</v>
      </c>
      <c r="B1">
        <v>2000</v>
      </c>
      <c r="C1">
        <v>2018</v>
      </c>
      <c r="D1">
        <v>2020</v>
      </c>
      <c r="E1">
        <v>2030</v>
      </c>
      <c r="F1">
        <v>2040</v>
      </c>
      <c r="G1">
        <v>2050</v>
      </c>
      <c r="H1">
        <v>2060</v>
      </c>
      <c r="I1">
        <v>2070</v>
      </c>
      <c r="J1">
        <v>2100</v>
      </c>
      <c r="K1">
        <v>2110</v>
      </c>
      <c r="L1">
        <v>2140</v>
      </c>
      <c r="M1">
        <v>2150</v>
      </c>
      <c r="N1">
        <v>2160</v>
      </c>
      <c r="O1">
        <v>2170</v>
      </c>
      <c r="P1">
        <v>2180</v>
      </c>
      <c r="Q1">
        <v>2200</v>
      </c>
      <c r="R1">
        <v>2220</v>
      </c>
      <c r="S1">
        <v>2221</v>
      </c>
      <c r="T1">
        <v>2222</v>
      </c>
      <c r="U1">
        <v>2223</v>
      </c>
      <c r="V1">
        <v>2230</v>
      </c>
      <c r="W1">
        <v>2235</v>
      </c>
      <c r="X1">
        <v>2240</v>
      </c>
      <c r="Y1">
        <v>2242</v>
      </c>
      <c r="Z1">
        <v>2243</v>
      </c>
      <c r="AA1">
        <v>2250</v>
      </c>
      <c r="AB1">
        <v>2260</v>
      </c>
      <c r="AC1">
        <v>2270</v>
      </c>
      <c r="AD1">
        <v>2275</v>
      </c>
      <c r="AE1">
        <v>2280</v>
      </c>
      <c r="AF1">
        <v>2288</v>
      </c>
      <c r="AG1">
        <v>2290</v>
      </c>
      <c r="AH1">
        <v>2300</v>
      </c>
      <c r="AI1">
        <v>2310</v>
      </c>
      <c r="AJ1">
        <v>2320</v>
      </c>
      <c r="AK1">
        <v>2321</v>
      </c>
      <c r="AL1">
        <v>2322</v>
      </c>
      <c r="AM1">
        <v>2323</v>
      </c>
      <c r="AN1">
        <v>2328</v>
      </c>
      <c r="AO1">
        <v>2330</v>
      </c>
      <c r="AP1">
        <v>2340</v>
      </c>
      <c r="AQ1">
        <v>2350</v>
      </c>
      <c r="AR1">
        <v>2360</v>
      </c>
      <c r="AS1">
        <v>2370</v>
      </c>
      <c r="AT1">
        <v>2380</v>
      </c>
      <c r="AU1">
        <v>2381</v>
      </c>
      <c r="AV1">
        <v>2382</v>
      </c>
      <c r="AW1">
        <v>2387</v>
      </c>
      <c r="AX1">
        <v>2390</v>
      </c>
      <c r="AY1">
        <v>2400</v>
      </c>
      <c r="AZ1">
        <v>2430</v>
      </c>
      <c r="BA1">
        <v>2431</v>
      </c>
      <c r="BB1">
        <v>2440</v>
      </c>
      <c r="BC1">
        <v>2450</v>
      </c>
      <c r="BD1">
        <v>2460</v>
      </c>
      <c r="BE1">
        <v>2470</v>
      </c>
      <c r="BF1">
        <v>2480</v>
      </c>
      <c r="BG1">
        <v>2490</v>
      </c>
      <c r="BH1">
        <v>2491</v>
      </c>
      <c r="BI1">
        <v>2500</v>
      </c>
      <c r="BJ1">
        <v>2520</v>
      </c>
      <c r="BK1">
        <v>2530</v>
      </c>
      <c r="BL1">
        <v>2531</v>
      </c>
      <c r="BM1">
        <v>2540</v>
      </c>
      <c r="BN1">
        <v>2547</v>
      </c>
      <c r="BO1">
        <v>2550</v>
      </c>
      <c r="BP1">
        <v>2560</v>
      </c>
      <c r="BQ1">
        <v>2570</v>
      </c>
      <c r="BR1">
        <v>2580</v>
      </c>
      <c r="BS1">
        <v>2590</v>
      </c>
      <c r="BT1">
        <v>2600</v>
      </c>
      <c r="BU1">
        <v>2610</v>
      </c>
      <c r="BV1">
        <v>2620</v>
      </c>
      <c r="BW1">
        <v>2627</v>
      </c>
      <c r="BX1">
        <v>2630</v>
      </c>
      <c r="BY1">
        <v>2640</v>
      </c>
      <c r="BZ1">
        <v>2650</v>
      </c>
      <c r="CA1">
        <v>2660</v>
      </c>
      <c r="CB1">
        <v>2800</v>
      </c>
      <c r="CC1">
        <v>2801</v>
      </c>
      <c r="CD1">
        <v>2811</v>
      </c>
      <c r="CE1">
        <v>2812</v>
      </c>
      <c r="CF1">
        <v>2820</v>
      </c>
      <c r="CG1">
        <v>2830</v>
      </c>
      <c r="CH1">
        <v>2840</v>
      </c>
      <c r="CI1">
        <v>2845</v>
      </c>
      <c r="CJ1">
        <v>2850</v>
      </c>
      <c r="CK1">
        <v>2860</v>
      </c>
      <c r="CL1">
        <v>2861</v>
      </c>
      <c r="CM1">
        <v>2870</v>
      </c>
      <c r="CN1">
        <v>2880</v>
      </c>
      <c r="CO1">
        <v>2890</v>
      </c>
      <c r="CP1">
        <v>2900</v>
      </c>
      <c r="CQ1">
        <v>2910</v>
      </c>
      <c r="CR1">
        <v>2920</v>
      </c>
      <c r="CS1">
        <v>2930</v>
      </c>
      <c r="CT1">
        <v>2940</v>
      </c>
      <c r="CU1">
        <v>2950</v>
      </c>
      <c r="CV1">
        <v>2960</v>
      </c>
      <c r="CW1">
        <v>2970</v>
      </c>
      <c r="CX1">
        <v>2980</v>
      </c>
      <c r="CY1">
        <v>2990</v>
      </c>
    </row>
    <row r="2" spans="1:103" ht="15" customHeight="1" x14ac:dyDescent="0.25">
      <c r="A2" t="s">
        <v>171</v>
      </c>
      <c r="B2" t="s">
        <v>18</v>
      </c>
      <c r="C2" t="s">
        <v>18</v>
      </c>
      <c r="D2" t="s">
        <v>18</v>
      </c>
      <c r="E2" t="s">
        <v>18</v>
      </c>
      <c r="F2" t="s">
        <v>18</v>
      </c>
      <c r="G2" t="s">
        <v>18</v>
      </c>
      <c r="H2" t="s">
        <v>18</v>
      </c>
      <c r="I2" t="s">
        <v>20</v>
      </c>
      <c r="J2" t="s">
        <v>165</v>
      </c>
      <c r="K2" t="s">
        <v>35</v>
      </c>
      <c r="L2" t="s">
        <v>164</v>
      </c>
      <c r="M2" t="s">
        <v>141</v>
      </c>
      <c r="N2" t="s">
        <v>30</v>
      </c>
      <c r="O2" t="s">
        <v>163</v>
      </c>
      <c r="P2" t="s">
        <v>162</v>
      </c>
      <c r="Q2" t="s">
        <v>121</v>
      </c>
      <c r="R2" t="s">
        <v>129</v>
      </c>
      <c r="S2" t="s">
        <v>128</v>
      </c>
      <c r="T2" t="s">
        <v>127</v>
      </c>
      <c r="U2" t="s">
        <v>124</v>
      </c>
      <c r="V2" t="s">
        <v>118</v>
      </c>
      <c r="W2" t="s">
        <v>111</v>
      </c>
      <c r="X2" t="s">
        <v>27</v>
      </c>
      <c r="Y2" t="s">
        <v>25</v>
      </c>
      <c r="Z2" t="s">
        <v>23</v>
      </c>
      <c r="AA2" t="s">
        <v>73</v>
      </c>
      <c r="AB2" t="s">
        <v>39</v>
      </c>
      <c r="AC2" t="s">
        <v>119</v>
      </c>
      <c r="AD2" t="s">
        <v>95</v>
      </c>
      <c r="AE2" t="s">
        <v>131</v>
      </c>
      <c r="AF2" t="s">
        <v>130</v>
      </c>
      <c r="AG2" t="s">
        <v>41</v>
      </c>
      <c r="AH2" t="s">
        <v>42</v>
      </c>
      <c r="AI2" t="s">
        <v>54</v>
      </c>
      <c r="AJ2" t="s">
        <v>114</v>
      </c>
      <c r="AK2" t="s">
        <v>19</v>
      </c>
      <c r="AL2" t="s">
        <v>116</v>
      </c>
      <c r="AM2" t="s">
        <v>115</v>
      </c>
      <c r="AN2" t="s">
        <v>113</v>
      </c>
      <c r="AO2" t="s">
        <v>80</v>
      </c>
      <c r="AP2" t="s">
        <v>154</v>
      </c>
      <c r="AQ2" t="s">
        <v>40</v>
      </c>
      <c r="AR2" t="s">
        <v>72</v>
      </c>
      <c r="AS2" t="s">
        <v>158</v>
      </c>
      <c r="AT2" t="s">
        <v>57</v>
      </c>
      <c r="AU2" t="s">
        <v>58</v>
      </c>
      <c r="AV2" t="s">
        <v>56</v>
      </c>
      <c r="AW2" t="s">
        <v>157</v>
      </c>
      <c r="AX2" t="s">
        <v>89</v>
      </c>
      <c r="AY2" t="s">
        <v>79</v>
      </c>
      <c r="AZ2" t="s">
        <v>101</v>
      </c>
      <c r="BA2" t="s">
        <v>99</v>
      </c>
      <c r="BB2" t="s">
        <v>132</v>
      </c>
      <c r="BC2" t="s">
        <v>81</v>
      </c>
      <c r="BD2" t="s">
        <v>105</v>
      </c>
      <c r="BE2" t="s">
        <v>55</v>
      </c>
      <c r="BF2" t="s">
        <v>136</v>
      </c>
      <c r="BG2" t="s">
        <v>156</v>
      </c>
      <c r="BH2" t="s">
        <v>155</v>
      </c>
      <c r="BI2" t="s">
        <v>97</v>
      </c>
      <c r="BJ2" t="s">
        <v>62</v>
      </c>
      <c r="BK2" t="s">
        <v>150</v>
      </c>
      <c r="BL2" t="s">
        <v>149</v>
      </c>
      <c r="BM2" t="s">
        <v>112</v>
      </c>
      <c r="BN2" t="s">
        <v>91</v>
      </c>
      <c r="BO2" t="s">
        <v>103</v>
      </c>
      <c r="BP2" t="s">
        <v>76</v>
      </c>
      <c r="BQ2" t="s">
        <v>135</v>
      </c>
      <c r="BR2" t="s">
        <v>71</v>
      </c>
      <c r="BS2" t="s">
        <v>152</v>
      </c>
      <c r="BT2" t="s">
        <v>161</v>
      </c>
      <c r="BU2" t="s">
        <v>160</v>
      </c>
      <c r="BV2" t="s">
        <v>123</v>
      </c>
      <c r="BW2" t="s">
        <v>50</v>
      </c>
      <c r="BX2" t="s">
        <v>169</v>
      </c>
      <c r="BY2" t="s">
        <v>78</v>
      </c>
      <c r="BZ2" t="s">
        <v>134</v>
      </c>
      <c r="CA2" t="s">
        <v>159</v>
      </c>
      <c r="CB2" t="s">
        <v>83</v>
      </c>
      <c r="CC2" t="s">
        <v>86</v>
      </c>
      <c r="CD2" t="s">
        <v>85</v>
      </c>
      <c r="CE2" t="s">
        <v>82</v>
      </c>
      <c r="CF2" t="s">
        <v>148</v>
      </c>
      <c r="CG2" t="s">
        <v>34</v>
      </c>
      <c r="CH2" t="s">
        <v>53</v>
      </c>
      <c r="CI2" t="s">
        <v>77</v>
      </c>
      <c r="CJ2" t="s">
        <v>146</v>
      </c>
      <c r="CK2" t="s">
        <v>46</v>
      </c>
      <c r="CL2" t="s">
        <v>45</v>
      </c>
      <c r="CM2" t="s">
        <v>69</v>
      </c>
      <c r="CN2" t="s">
        <v>143</v>
      </c>
      <c r="CO2" t="s">
        <v>65</v>
      </c>
      <c r="CP2" t="s">
        <v>47</v>
      </c>
      <c r="CQ2" t="s">
        <v>133</v>
      </c>
      <c r="CR2" t="s">
        <v>108</v>
      </c>
      <c r="CS2" t="s">
        <v>140</v>
      </c>
      <c r="CT2" t="s">
        <v>44</v>
      </c>
      <c r="CU2" t="s">
        <v>107</v>
      </c>
      <c r="CV2" t="s">
        <v>138</v>
      </c>
      <c r="CW2" t="s">
        <v>49</v>
      </c>
      <c r="CX2" t="s">
        <v>22</v>
      </c>
      <c r="CY2" t="s">
        <v>29</v>
      </c>
    </row>
    <row r="3" spans="1:103" ht="15" customHeight="1" x14ac:dyDescent="0.25">
      <c r="F3" t="s">
        <v>168</v>
      </c>
      <c r="I3" t="s">
        <v>17</v>
      </c>
      <c r="Q3" t="s">
        <v>122</v>
      </c>
      <c r="R3" t="s">
        <v>125</v>
      </c>
      <c r="T3" t="s">
        <v>126</v>
      </c>
      <c r="V3" t="s">
        <v>117</v>
      </c>
      <c r="W3" t="s">
        <v>110</v>
      </c>
      <c r="X3" t="s">
        <v>26</v>
      </c>
      <c r="AB3" t="s">
        <v>38</v>
      </c>
      <c r="AD3" t="s">
        <v>93</v>
      </c>
      <c r="AP3" t="s">
        <v>153</v>
      </c>
      <c r="AX3" t="s">
        <v>90</v>
      </c>
      <c r="AZ3" t="s">
        <v>100</v>
      </c>
      <c r="BA3" t="s">
        <v>98</v>
      </c>
      <c r="BD3" t="s">
        <v>106</v>
      </c>
      <c r="BI3" t="s">
        <v>96</v>
      </c>
      <c r="BJ3" t="s">
        <v>61</v>
      </c>
      <c r="BO3" t="s">
        <v>102</v>
      </c>
      <c r="BP3" t="s">
        <v>75</v>
      </c>
      <c r="BR3" t="s">
        <v>70</v>
      </c>
      <c r="BS3" t="s">
        <v>151</v>
      </c>
      <c r="CB3" t="s">
        <v>87</v>
      </c>
      <c r="CD3" t="s">
        <v>84</v>
      </c>
      <c r="CF3" t="s">
        <v>147</v>
      </c>
      <c r="CG3" t="s">
        <v>33</v>
      </c>
      <c r="CH3" t="s">
        <v>52</v>
      </c>
      <c r="CM3" t="s">
        <v>68</v>
      </c>
      <c r="CN3" t="s">
        <v>145</v>
      </c>
      <c r="CO3" t="s">
        <v>64</v>
      </c>
      <c r="CT3" t="s">
        <v>43</v>
      </c>
      <c r="CV3" t="s">
        <v>139</v>
      </c>
      <c r="CW3" t="s">
        <v>48</v>
      </c>
      <c r="CX3" t="s">
        <v>21</v>
      </c>
      <c r="CY3" t="s">
        <v>28</v>
      </c>
    </row>
    <row r="4" spans="1:103" ht="15" customHeight="1" x14ac:dyDescent="0.25">
      <c r="F4" t="s">
        <v>167</v>
      </c>
      <c r="Q4" t="s">
        <v>120</v>
      </c>
      <c r="W4" t="s">
        <v>109</v>
      </c>
      <c r="X4" t="s">
        <v>24</v>
      </c>
      <c r="AB4" t="s">
        <v>37</v>
      </c>
      <c r="AD4" t="s">
        <v>94</v>
      </c>
      <c r="AX4" t="s">
        <v>88</v>
      </c>
      <c r="BD4" t="s">
        <v>104</v>
      </c>
      <c r="BJ4" t="s">
        <v>60</v>
      </c>
      <c r="BP4" t="s">
        <v>74</v>
      </c>
      <c r="CG4" t="s">
        <v>32</v>
      </c>
      <c r="CH4" t="s">
        <v>51</v>
      </c>
      <c r="CM4" t="s">
        <v>67</v>
      </c>
      <c r="CN4" t="s">
        <v>144</v>
      </c>
      <c r="CO4" t="s">
        <v>63</v>
      </c>
      <c r="CV4" t="s">
        <v>137</v>
      </c>
    </row>
    <row r="5" spans="1:103" ht="15" customHeight="1" x14ac:dyDescent="0.25">
      <c r="F5" t="s">
        <v>166</v>
      </c>
      <c r="AB5" t="s">
        <v>36</v>
      </c>
      <c r="AD5" t="s">
        <v>92</v>
      </c>
      <c r="BJ5" t="s">
        <v>59</v>
      </c>
      <c r="CG5" t="s">
        <v>31</v>
      </c>
      <c r="CM5" t="s">
        <v>66</v>
      </c>
      <c r="CN5" t="s">
        <v>142</v>
      </c>
    </row>
    <row r="6" spans="1:103" ht="15" customHeight="1" x14ac:dyDescent="0.25"/>
    <row r="7" spans="1:103" ht="15" customHeight="1" x14ac:dyDescent="0.25"/>
    <row r="8" spans="1:103" ht="15" customHeight="1" x14ac:dyDescent="0.25"/>
    <row r="9" spans="1:103" ht="15" customHeight="1" x14ac:dyDescent="0.25"/>
    <row r="10" spans="1:103" ht="15" customHeight="1" x14ac:dyDescent="0.25">
      <c r="A10" t="s">
        <v>204</v>
      </c>
    </row>
    <row r="11" spans="1:103" ht="15" customHeight="1" x14ac:dyDescent="0.25">
      <c r="A11" t="s">
        <v>205</v>
      </c>
    </row>
    <row r="12" spans="1:103" ht="15" customHeight="1" x14ac:dyDescent="0.25">
      <c r="A12" t="s">
        <v>203</v>
      </c>
    </row>
    <row r="13" spans="1:103" ht="15" customHeight="1" x14ac:dyDescent="0.25">
      <c r="A13" t="s">
        <v>190</v>
      </c>
    </row>
    <row r="14" spans="1:103" ht="15" customHeight="1" x14ac:dyDescent="0.25">
      <c r="A14" t="s">
        <v>191</v>
      </c>
    </row>
    <row r="15" spans="1:103" ht="15" customHeight="1" x14ac:dyDescent="0.25">
      <c r="A15" t="s">
        <v>192</v>
      </c>
    </row>
    <row r="16" spans="1:103" ht="15" customHeight="1" x14ac:dyDescent="0.25">
      <c r="A16" t="s">
        <v>193</v>
      </c>
    </row>
    <row r="17" spans="1:1" ht="15" customHeight="1" x14ac:dyDescent="0.25">
      <c r="A17" t="s">
        <v>201</v>
      </c>
    </row>
    <row r="18" spans="1:1" ht="15" customHeight="1" x14ac:dyDescent="0.25">
      <c r="A18" t="s">
        <v>194</v>
      </c>
    </row>
    <row r="19" spans="1:1" ht="15" customHeight="1" x14ac:dyDescent="0.25">
      <c r="A19" t="s">
        <v>195</v>
      </c>
    </row>
    <row r="20" spans="1:1" ht="15" customHeight="1" x14ac:dyDescent="0.25"/>
    <row r="21" spans="1:1" ht="15" customHeight="1" x14ac:dyDescent="0.25"/>
    <row r="22" spans="1:1" ht="15" customHeight="1" x14ac:dyDescent="0.25"/>
    <row r="23" spans="1:1" ht="15" customHeight="1" x14ac:dyDescent="0.25"/>
    <row r="24" spans="1:1" ht="15" customHeight="1" x14ac:dyDescent="0.25"/>
    <row r="25" spans="1:1" ht="15" customHeight="1" x14ac:dyDescent="0.25">
      <c r="A25" t="s">
        <v>170</v>
      </c>
    </row>
    <row r="26" spans="1:1" ht="15" customHeight="1" x14ac:dyDescent="0.25">
      <c r="A26" t="s">
        <v>207</v>
      </c>
    </row>
    <row r="27" spans="1:1" ht="15" customHeight="1" x14ac:dyDescent="0.25">
      <c r="A27" t="s">
        <v>208</v>
      </c>
    </row>
    <row r="28" spans="1:1" ht="15" customHeight="1" x14ac:dyDescent="0.25">
      <c r="A28" t="s">
        <v>194</v>
      </c>
    </row>
    <row r="29" spans="1:1" ht="15" customHeight="1" x14ac:dyDescent="0.25">
      <c r="A29" t="s">
        <v>195</v>
      </c>
    </row>
    <row r="30" spans="1:1" ht="15" customHeight="1" x14ac:dyDescent="0.25"/>
  </sheetData>
  <sortState xmlns:xlrd2="http://schemas.microsoft.com/office/spreadsheetml/2017/richdata2" ref="CY2:CY3">
    <sortCondition ref="CY2"/>
  </sortState>
  <conditionalFormatting sqref="A1:XFD1">
    <cfRule type="duplicateValues" dxfId="0"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workbookViewId="0">
      <selection activeCell="B6" sqref="B6"/>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8</vt:i4>
      </vt:variant>
    </vt:vector>
  </HeadingPairs>
  <TitlesOfParts>
    <vt:vector size="11" baseType="lpstr">
      <vt:lpstr>Inschrijvingsformulier</vt:lpstr>
      <vt:lpstr>Drop</vt:lpstr>
      <vt:lpstr>Sheet3</vt:lpstr>
      <vt:lpstr>Inschrijvingsformulier!adres</vt:lpstr>
      <vt:lpstr>Inschrijvingsformulier!Afdrukbereik</vt:lpstr>
      <vt:lpstr>Inschrijvingsformulier!Check1</vt:lpstr>
      <vt:lpstr>Inschrijvingsformulier!Check2</vt:lpstr>
      <vt:lpstr>Inschrijvingsformulier!gemeente</vt:lpstr>
      <vt:lpstr>Inschrijvingsformulier!huisnr</vt:lpstr>
      <vt:lpstr>Inschrijvingsformulier!postnr</vt:lpstr>
      <vt:lpstr>Inschrijvingsformulier!Text44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dc:creator>
  <cp:lastModifiedBy>TC Fort IV</cp:lastModifiedBy>
  <cp:lastPrinted>2023-12-30T21:08:28Z</cp:lastPrinted>
  <dcterms:created xsi:type="dcterms:W3CDTF">2021-11-11T19:41:25Z</dcterms:created>
  <dcterms:modified xsi:type="dcterms:W3CDTF">2025-12-09T17:22:02Z</dcterms:modified>
</cp:coreProperties>
</file>